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F:\IMATION USB\ドリームリーグ\2021年度　第27回\"/>
    </mc:Choice>
  </mc:AlternateContent>
  <xr:revisionPtr revIDLastSave="0" documentId="8_{BF66670A-AB26-4690-8926-A92B8DBF98BE}" xr6:coauthVersionLast="47" xr6:coauthVersionMax="47" xr10:uidLastSave="{00000000-0000-0000-0000-000000000000}"/>
  <bookViews>
    <workbookView xWindow="-108" yWindow="-108" windowWidth="23256" windowHeight="12576" tabRatio="749" xr2:uid="{00000000-000D-0000-FFFF-FFFF00000000}"/>
  </bookViews>
  <sheets>
    <sheet name="対戦表(第９節)" sheetId="62" r:id="rId1"/>
    <sheet name="対戦表(第８節)" sheetId="61" r:id="rId2"/>
    <sheet name="対戦表(第7節)" sheetId="60" r:id="rId3"/>
    <sheet name="対戦表(第6節)" sheetId="59" r:id="rId4"/>
    <sheet name="対戦表(第5節)" sheetId="56" r:id="rId5"/>
    <sheet name="対戦表(第4節)" sheetId="52" r:id="rId6"/>
    <sheet name="対戦表(第3節)" sheetId="51" r:id="rId7"/>
    <sheet name="対戦表(第２節)" sheetId="50" r:id="rId8"/>
    <sheet name="対戦表(第１節)" sheetId="48" r:id="rId9"/>
    <sheet name="21年度日程表" sheetId="55" r:id="rId10"/>
    <sheet name="21年度成績表" sheetId="32" r:id="rId11"/>
    <sheet name="事業案" sheetId="4" r:id="rId12"/>
    <sheet name="出欠表" sheetId="54" r:id="rId13"/>
    <sheet name="提出シート" sheetId="57" r:id="rId14"/>
    <sheet name="参加チーム" sheetId="41" r:id="rId15"/>
  </sheets>
  <definedNames>
    <definedName name="_xlnm.Print_Area" localSheetId="10">'21年度成績表'!$A$1:$AV$49</definedName>
    <definedName name="_xlnm.Print_Area" localSheetId="9">'21年度日程表'!$A$1:$AG$49</definedName>
    <definedName name="_xlnm.Print_Area" localSheetId="11">事業案!$A$1:$K$64</definedName>
    <definedName name="_xlnm.Print_Area" localSheetId="8">'対戦表(第１節)'!$B$1:$O$22</definedName>
    <definedName name="_xlnm.Print_Area" localSheetId="7">'対戦表(第２節)'!$B$1:$O$22</definedName>
    <definedName name="_xlnm.Print_Area" localSheetId="6">'対戦表(第3節)'!$B$1:$O$22</definedName>
    <definedName name="_xlnm.Print_Area" localSheetId="5">'対戦表(第4節)'!$B$1:$O$22</definedName>
    <definedName name="_xlnm.Print_Area" localSheetId="4">'対戦表(第5節)'!$B$1:$O$22</definedName>
    <definedName name="_xlnm.Print_Area" localSheetId="3">'対戦表(第6節)'!$B$1:$O$24</definedName>
    <definedName name="_xlnm.Print_Area" localSheetId="2">'対戦表(第7節)'!$B$1:$O$24</definedName>
    <definedName name="_xlnm.Print_Area" localSheetId="1">'対戦表(第８節)'!$B$1:$O$22</definedName>
    <definedName name="_xlnm.Print_Area" localSheetId="0">'対戦表(第９節)'!$B$1:$O$22</definedName>
    <definedName name="_xlnm.Print_Area" localSheetId="13">提出シート!$A$1:$G$90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6" i="62" l="1"/>
  <c r="G8" i="62" s="1"/>
  <c r="I8" i="62" s="1"/>
  <c r="G10" i="62" s="1"/>
  <c r="I10" i="62" s="1"/>
  <c r="G12" i="62" s="1"/>
  <c r="I12" i="62" s="1"/>
  <c r="G14" i="62" s="1"/>
  <c r="I14" i="62" s="1"/>
  <c r="G16" i="62" s="1"/>
  <c r="I16" i="62" s="1"/>
  <c r="N2" i="62"/>
  <c r="I42" i="32"/>
  <c r="G41" i="32" s="1"/>
  <c r="G42" i="32"/>
  <c r="Y41" i="32"/>
  <c r="V31" i="32"/>
  <c r="I6" i="61"/>
  <c r="G8" i="61" s="1"/>
  <c r="I8" i="61" s="1"/>
  <c r="G10" i="61" s="1"/>
  <c r="I10" i="61" s="1"/>
  <c r="G12" i="61" s="1"/>
  <c r="I12" i="61" s="1"/>
  <c r="G14" i="61" s="1"/>
  <c r="I14" i="61" s="1"/>
  <c r="G16" i="61" s="1"/>
  <c r="I16" i="61" s="1"/>
  <c r="N2" i="61"/>
  <c r="I6" i="60"/>
  <c r="G8" i="60" s="1"/>
  <c r="I8" i="60" s="1"/>
  <c r="G10" i="60" s="1"/>
  <c r="I10" i="60" s="1"/>
  <c r="G12" i="60" s="1"/>
  <c r="I12" i="60" s="1"/>
  <c r="G14" i="60" s="1"/>
  <c r="I14" i="60" s="1"/>
  <c r="G16" i="60" s="1"/>
  <c r="I16" i="60" s="1"/>
  <c r="G18" i="60" s="1"/>
  <c r="I18" i="60" s="1"/>
  <c r="N2" i="60"/>
  <c r="D36" i="55"/>
  <c r="D35" i="55"/>
  <c r="I6" i="59"/>
  <c r="G8" i="59" s="1"/>
  <c r="I8" i="59" s="1"/>
  <c r="G10" i="59" s="1"/>
  <c r="I10" i="59" s="1"/>
  <c r="G12" i="59" s="1"/>
  <c r="I12" i="59" s="1"/>
  <c r="G14" i="59" s="1"/>
  <c r="I14" i="59" s="1"/>
  <c r="G16" i="59" s="1"/>
  <c r="I16" i="59" s="1"/>
  <c r="G18" i="59" s="1"/>
  <c r="I18" i="59" s="1"/>
  <c r="N2" i="59"/>
  <c r="M13" i="55"/>
  <c r="M18" i="55"/>
  <c r="J16" i="55"/>
  <c r="J22" i="55"/>
  <c r="M14" i="55"/>
  <c r="D20" i="55"/>
  <c r="G12" i="55"/>
  <c r="H4" i="54"/>
  <c r="V20" i="55"/>
  <c r="P20" i="55"/>
  <c r="D18" i="55"/>
  <c r="M16" i="55"/>
  <c r="D16" i="55"/>
  <c r="I6" i="56"/>
  <c r="G8" i="56" s="1"/>
  <c r="I8" i="56" s="1"/>
  <c r="G10" i="56" s="1"/>
  <c r="I10" i="56" s="1"/>
  <c r="G12" i="56" s="1"/>
  <c r="I12" i="56" s="1"/>
  <c r="G14" i="56" s="1"/>
  <c r="I14" i="56" s="1"/>
  <c r="G16" i="56" s="1"/>
  <c r="I16" i="56" s="1"/>
  <c r="N2" i="56"/>
  <c r="D7" i="55"/>
  <c r="D8" i="55"/>
  <c r="D9" i="55"/>
  <c r="G9" i="55"/>
  <c r="D10" i="55"/>
  <c r="G10" i="55"/>
  <c r="D11" i="55"/>
  <c r="G11" i="55"/>
  <c r="J11" i="55"/>
  <c r="D12" i="55"/>
  <c r="J12" i="55"/>
  <c r="D13" i="55"/>
  <c r="G13" i="55"/>
  <c r="J13" i="55"/>
  <c r="D14" i="55"/>
  <c r="G14" i="55"/>
  <c r="J14" i="55"/>
  <c r="D15" i="55"/>
  <c r="G15" i="55"/>
  <c r="J15" i="55"/>
  <c r="M15" i="55"/>
  <c r="P15" i="55"/>
  <c r="G16" i="55"/>
  <c r="P16" i="55"/>
  <c r="D17" i="55"/>
  <c r="G17" i="55"/>
  <c r="J17" i="55"/>
  <c r="M17" i="55"/>
  <c r="P17" i="55"/>
  <c r="S17" i="55"/>
  <c r="G18" i="55"/>
  <c r="J18" i="55"/>
  <c r="P18" i="55"/>
  <c r="S18" i="55"/>
  <c r="D19" i="55"/>
  <c r="G19" i="55"/>
  <c r="J19" i="55"/>
  <c r="M19" i="55"/>
  <c r="P19" i="55"/>
  <c r="S19" i="55"/>
  <c r="V19" i="55"/>
  <c r="G20" i="55"/>
  <c r="J20" i="55"/>
  <c r="M20" i="55"/>
  <c r="S20" i="55"/>
  <c r="D21" i="55"/>
  <c r="G21" i="55"/>
  <c r="J21" i="55"/>
  <c r="M21" i="55"/>
  <c r="P21" i="55"/>
  <c r="S21" i="55"/>
  <c r="V21" i="55"/>
  <c r="Y21" i="55"/>
  <c r="D22" i="55"/>
  <c r="G22" i="55"/>
  <c r="M22" i="55"/>
  <c r="P22" i="55"/>
  <c r="S22" i="55"/>
  <c r="V22" i="55"/>
  <c r="Y22" i="55"/>
  <c r="D31" i="55"/>
  <c r="D32" i="55"/>
  <c r="D33" i="55"/>
  <c r="G33" i="55"/>
  <c r="D34" i="55"/>
  <c r="G34" i="55"/>
  <c r="G35" i="55"/>
  <c r="J35" i="55"/>
  <c r="G36" i="55"/>
  <c r="J36" i="55"/>
  <c r="D37" i="55"/>
  <c r="G37" i="55"/>
  <c r="J37" i="55"/>
  <c r="M37" i="55"/>
  <c r="D38" i="55"/>
  <c r="G38" i="55"/>
  <c r="J38" i="55"/>
  <c r="M38" i="55"/>
  <c r="D39" i="55"/>
  <c r="G39" i="55"/>
  <c r="J39" i="55"/>
  <c r="M39" i="55"/>
  <c r="P39" i="55"/>
  <c r="D40" i="55"/>
  <c r="G40" i="55"/>
  <c r="J40" i="55"/>
  <c r="M40" i="55"/>
  <c r="P40" i="55"/>
  <c r="D41" i="55"/>
  <c r="J41" i="55"/>
  <c r="M41" i="55"/>
  <c r="P41" i="55"/>
  <c r="S41" i="55"/>
  <c r="D42" i="55"/>
  <c r="J42" i="55"/>
  <c r="M42" i="55"/>
  <c r="P42" i="55"/>
  <c r="S42" i="55"/>
  <c r="D43" i="55"/>
  <c r="G43" i="55"/>
  <c r="J43" i="55"/>
  <c r="M43" i="55"/>
  <c r="P43" i="55"/>
  <c r="S43" i="55"/>
  <c r="D44" i="55"/>
  <c r="G44" i="55"/>
  <c r="J44" i="55"/>
  <c r="M44" i="55"/>
  <c r="P44" i="55"/>
  <c r="S44" i="55"/>
  <c r="D45" i="55"/>
  <c r="G45" i="55"/>
  <c r="J45" i="55"/>
  <c r="M45" i="55"/>
  <c r="P45" i="55"/>
  <c r="S45" i="55"/>
  <c r="V45" i="55"/>
  <c r="Y45" i="55"/>
  <c r="D46" i="55"/>
  <c r="G46" i="55"/>
  <c r="J46" i="55"/>
  <c r="M46" i="55"/>
  <c r="P46" i="55"/>
  <c r="S46" i="55"/>
  <c r="V46" i="55"/>
  <c r="Y46" i="55"/>
  <c r="L4" i="54"/>
  <c r="K4" i="54"/>
  <c r="J4" i="54"/>
  <c r="I4" i="54"/>
  <c r="G4" i="54"/>
  <c r="F4" i="54"/>
  <c r="E4" i="54"/>
  <c r="D4" i="54"/>
  <c r="C4" i="54"/>
  <c r="M46" i="32" l="1"/>
  <c r="M22" i="32"/>
  <c r="I6" i="52"/>
  <c r="G8" i="52" s="1"/>
  <c r="I8" i="52" s="1"/>
  <c r="G10" i="52" s="1"/>
  <c r="I10" i="52" s="1"/>
  <c r="G12" i="52" s="1"/>
  <c r="I12" i="52" s="1"/>
  <c r="G14" i="52" s="1"/>
  <c r="I14" i="52" s="1"/>
  <c r="G16" i="52" s="1"/>
  <c r="I16" i="52" s="1"/>
  <c r="N2" i="52"/>
  <c r="I6" i="51"/>
  <c r="G8" i="51" s="1"/>
  <c r="I8" i="51" s="1"/>
  <c r="G10" i="51" s="1"/>
  <c r="I10" i="51" s="1"/>
  <c r="G12" i="51" s="1"/>
  <c r="I12" i="51" s="1"/>
  <c r="G14" i="51" s="1"/>
  <c r="I14" i="51" s="1"/>
  <c r="G16" i="51" s="1"/>
  <c r="I16" i="51" s="1"/>
  <c r="N2" i="51"/>
  <c r="I6" i="50"/>
  <c r="G8" i="50" s="1"/>
  <c r="I8" i="50" s="1"/>
  <c r="G10" i="50" s="1"/>
  <c r="I10" i="50" s="1"/>
  <c r="G12" i="50" s="1"/>
  <c r="I12" i="50" s="1"/>
  <c r="G14" i="50" s="1"/>
  <c r="I14" i="50" s="1"/>
  <c r="G16" i="50" s="1"/>
  <c r="I16" i="50" s="1"/>
  <c r="N2" i="50"/>
  <c r="D16" i="4"/>
  <c r="D15" i="4"/>
  <c r="H30" i="4"/>
  <c r="H29" i="4"/>
  <c r="H28" i="4"/>
  <c r="H27" i="4"/>
  <c r="H26" i="4"/>
  <c r="H25" i="4"/>
  <c r="H24" i="4"/>
  <c r="H23" i="4"/>
  <c r="H22" i="4"/>
  <c r="C30" i="4"/>
  <c r="AB28" i="32"/>
  <c r="Y28" i="32"/>
  <c r="A44" i="32" s="1"/>
  <c r="V28" i="32"/>
  <c r="AE42" i="32" s="1"/>
  <c r="S28" i="32"/>
  <c r="S48" i="32" s="1"/>
  <c r="P28" i="32"/>
  <c r="AE38" i="32" s="1"/>
  <c r="M28" i="32"/>
  <c r="A36" i="32" s="1"/>
  <c r="J28" i="32"/>
  <c r="AE34" i="32" s="1"/>
  <c r="G28" i="32"/>
  <c r="G48" i="32" s="1"/>
  <c r="D28" i="32"/>
  <c r="D48" i="32" s="1"/>
  <c r="AE48" i="32"/>
  <c r="A48" i="32"/>
  <c r="AB47" i="32"/>
  <c r="Y47" i="32"/>
  <c r="V47" i="32"/>
  <c r="S47" i="32"/>
  <c r="P47" i="32"/>
  <c r="M47" i="32"/>
  <c r="J47" i="32"/>
  <c r="G47" i="32"/>
  <c r="D47" i="32"/>
  <c r="AA46" i="32"/>
  <c r="Y46" i="32"/>
  <c r="X46" i="32"/>
  <c r="V46" i="32"/>
  <c r="U46" i="32"/>
  <c r="S46" i="32"/>
  <c r="R46" i="32"/>
  <c r="P46" i="32"/>
  <c r="O46" i="32"/>
  <c r="L46" i="32"/>
  <c r="J46" i="32"/>
  <c r="I46" i="32"/>
  <c r="G46" i="32"/>
  <c r="F46" i="32"/>
  <c r="D46" i="32"/>
  <c r="D45" i="32" s="1"/>
  <c r="AE45" i="32"/>
  <c r="AB45" i="32"/>
  <c r="A45" i="32"/>
  <c r="X44" i="32"/>
  <c r="V44" i="32"/>
  <c r="V43" i="32" s="1"/>
  <c r="U44" i="32"/>
  <c r="S44" i="32"/>
  <c r="R44" i="32"/>
  <c r="P44" i="32"/>
  <c r="O44" i="32"/>
  <c r="M44" i="32"/>
  <c r="L44" i="32"/>
  <c r="J44" i="32"/>
  <c r="I44" i="32"/>
  <c r="G43" i="32" s="1"/>
  <c r="G44" i="32"/>
  <c r="F44" i="32"/>
  <c r="D44" i="32"/>
  <c r="AE43" i="32"/>
  <c r="AB43" i="32"/>
  <c r="Y43" i="32"/>
  <c r="A43" i="32"/>
  <c r="U42" i="32"/>
  <c r="S42" i="32"/>
  <c r="R42" i="32"/>
  <c r="P42" i="32"/>
  <c r="O42" i="32"/>
  <c r="M42" i="32"/>
  <c r="L42" i="32"/>
  <c r="J42" i="32"/>
  <c r="F42" i="32"/>
  <c r="D42" i="32"/>
  <c r="AE41" i="32"/>
  <c r="AB41" i="32"/>
  <c r="V41" i="32"/>
  <c r="A41" i="32"/>
  <c r="R40" i="32"/>
  <c r="P40" i="32"/>
  <c r="O40" i="32"/>
  <c r="M40" i="32"/>
  <c r="M39" i="32" s="1"/>
  <c r="L40" i="32"/>
  <c r="J40" i="32"/>
  <c r="I40" i="32"/>
  <c r="G40" i="32"/>
  <c r="F40" i="32"/>
  <c r="D40" i="32"/>
  <c r="AE39" i="32"/>
  <c r="AB39" i="32"/>
  <c r="Y39" i="32"/>
  <c r="V39" i="32"/>
  <c r="S39" i="32"/>
  <c r="A39" i="32"/>
  <c r="O38" i="32"/>
  <c r="M38" i="32"/>
  <c r="L38" i="32"/>
  <c r="J38" i="32"/>
  <c r="I38" i="32"/>
  <c r="G38" i="32"/>
  <c r="F38" i="32"/>
  <c r="D37" i="32" s="1"/>
  <c r="D38" i="32"/>
  <c r="AE37" i="32"/>
  <c r="AB37" i="32"/>
  <c r="Y37" i="32"/>
  <c r="V37" i="32"/>
  <c r="S37" i="32"/>
  <c r="P37" i="32"/>
  <c r="A37" i="32"/>
  <c r="L36" i="32"/>
  <c r="J36" i="32"/>
  <c r="J35" i="32" s="1"/>
  <c r="I36" i="32"/>
  <c r="G36" i="32"/>
  <c r="F36" i="32"/>
  <c r="D36" i="32"/>
  <c r="D35" i="32" s="1"/>
  <c r="AE35" i="32"/>
  <c r="AB35" i="32"/>
  <c r="Y35" i="32"/>
  <c r="V35" i="32"/>
  <c r="S35" i="32"/>
  <c r="P35" i="32"/>
  <c r="M35" i="32"/>
  <c r="A35" i="32"/>
  <c r="I34" i="32"/>
  <c r="G34" i="32"/>
  <c r="F34" i="32"/>
  <c r="D34" i="32"/>
  <c r="AE33" i="32"/>
  <c r="AB33" i="32"/>
  <c r="Y33" i="32"/>
  <c r="V33" i="32"/>
  <c r="S33" i="32"/>
  <c r="P33" i="32"/>
  <c r="M33" i="32"/>
  <c r="J33" i="32"/>
  <c r="A33" i="32"/>
  <c r="F32" i="32"/>
  <c r="D32" i="32"/>
  <c r="AE31" i="32"/>
  <c r="AB31" i="32"/>
  <c r="Y31" i="32"/>
  <c r="S31" i="32"/>
  <c r="P31" i="32"/>
  <c r="M31" i="32"/>
  <c r="J31" i="32"/>
  <c r="G31" i="32"/>
  <c r="A31" i="32"/>
  <c r="AN29" i="32"/>
  <c r="AK29" i="32"/>
  <c r="AE29" i="32"/>
  <c r="AB29" i="32"/>
  <c r="Y29" i="32"/>
  <c r="V29" i="32"/>
  <c r="S29" i="32"/>
  <c r="P29" i="32"/>
  <c r="M29" i="32"/>
  <c r="J29" i="32"/>
  <c r="G29" i="32"/>
  <c r="D29" i="32"/>
  <c r="AH29" i="32" s="1"/>
  <c r="AQ29" i="32" s="1"/>
  <c r="A29" i="32"/>
  <c r="AE28" i="32"/>
  <c r="AE46" i="32"/>
  <c r="AN5" i="32"/>
  <c r="AK5" i="32"/>
  <c r="D11" i="4"/>
  <c r="D12" i="4"/>
  <c r="D13" i="4"/>
  <c r="D14" i="4"/>
  <c r="D17" i="4"/>
  <c r="N2" i="48"/>
  <c r="C29" i="4"/>
  <c r="C25" i="4"/>
  <c r="C26" i="4"/>
  <c r="C27" i="4"/>
  <c r="C28" i="4"/>
  <c r="C24" i="4"/>
  <c r="C23" i="4"/>
  <c r="C22" i="4"/>
  <c r="D8" i="4"/>
  <c r="D7" i="4"/>
  <c r="I6" i="48"/>
  <c r="G8" i="48" s="1"/>
  <c r="I8" i="48" s="1"/>
  <c r="G10" i="48" s="1"/>
  <c r="I10" i="48" s="1"/>
  <c r="G12" i="48" s="1"/>
  <c r="I12" i="48" s="1"/>
  <c r="G14" i="48" s="1"/>
  <c r="I14" i="48" s="1"/>
  <c r="G16" i="48" s="1"/>
  <c r="I16" i="48" s="1"/>
  <c r="D4" i="32"/>
  <c r="AE6" i="32" s="1"/>
  <c r="AB4" i="32"/>
  <c r="AE22" i="32" s="1"/>
  <c r="Y4" i="32"/>
  <c r="AE20" i="32" s="1"/>
  <c r="V4" i="32"/>
  <c r="A18" i="32" s="1"/>
  <c r="J4" i="32"/>
  <c r="A10" i="32" s="1"/>
  <c r="S4" i="32"/>
  <c r="AE16" i="32" s="1"/>
  <c r="P4" i="32"/>
  <c r="A14" i="32" s="1"/>
  <c r="M4" i="32"/>
  <c r="A12" i="32" s="1"/>
  <c r="G4" i="32"/>
  <c r="A8" i="32" s="1"/>
  <c r="D19" i="4"/>
  <c r="D18" i="4"/>
  <c r="D9" i="4"/>
  <c r="D10" i="4"/>
  <c r="D5" i="4"/>
  <c r="D6" i="4"/>
  <c r="G12" i="32"/>
  <c r="AN2" i="32"/>
  <c r="AE4" i="32"/>
  <c r="A5" i="32"/>
  <c r="D5" i="32"/>
  <c r="AH5" i="32" s="1"/>
  <c r="AQ5" i="32" s="1"/>
  <c r="G5" i="32"/>
  <c r="J5" i="32"/>
  <c r="M5" i="32"/>
  <c r="P5" i="32"/>
  <c r="S5" i="32"/>
  <c r="V5" i="32"/>
  <c r="Y5" i="32"/>
  <c r="AB5" i="32"/>
  <c r="AE5" i="32"/>
  <c r="AB19" i="32"/>
  <c r="V20" i="32"/>
  <c r="X20" i="32"/>
  <c r="M20" i="32"/>
  <c r="O20" i="32"/>
  <c r="R20" i="32"/>
  <c r="P20" i="32"/>
  <c r="P19" i="32" s="1"/>
  <c r="L20" i="32"/>
  <c r="J20" i="32"/>
  <c r="I20" i="32"/>
  <c r="G20" i="32"/>
  <c r="F20" i="32"/>
  <c r="D20" i="32"/>
  <c r="Y22" i="32"/>
  <c r="AA22" i="32"/>
  <c r="D22" i="32"/>
  <c r="F22" i="32"/>
  <c r="G22" i="32"/>
  <c r="I22" i="32"/>
  <c r="J22" i="32"/>
  <c r="L22" i="32"/>
  <c r="P22" i="32"/>
  <c r="R22" i="32"/>
  <c r="V22" i="32"/>
  <c r="X22" i="32"/>
  <c r="U22" i="32"/>
  <c r="S22" i="32"/>
  <c r="O22" i="32"/>
  <c r="Y17" i="32"/>
  <c r="AB17" i="32"/>
  <c r="F18" i="32"/>
  <c r="D18" i="32"/>
  <c r="I18" i="32"/>
  <c r="G18" i="32"/>
  <c r="O18" i="32"/>
  <c r="M18" i="32"/>
  <c r="R18" i="32"/>
  <c r="P18" i="32"/>
  <c r="U18" i="32"/>
  <c r="S18" i="32"/>
  <c r="AB7" i="32"/>
  <c r="S7" i="32"/>
  <c r="M7" i="32"/>
  <c r="F8" i="32"/>
  <c r="D8" i="32"/>
  <c r="AN7" i="32" s="1"/>
  <c r="J7" i="32"/>
  <c r="P7" i="32"/>
  <c r="V7" i="32"/>
  <c r="Y7" i="32"/>
  <c r="AB13" i="32"/>
  <c r="M14" i="32"/>
  <c r="O14" i="32"/>
  <c r="F14" i="32"/>
  <c r="D14" i="32"/>
  <c r="I14" i="32"/>
  <c r="G14" i="32"/>
  <c r="L14" i="32"/>
  <c r="J14" i="32"/>
  <c r="V13" i="32"/>
  <c r="S13" i="32"/>
  <c r="Y13" i="32"/>
  <c r="M16" i="32"/>
  <c r="O16" i="32"/>
  <c r="G16" i="32"/>
  <c r="I16" i="32"/>
  <c r="L16" i="32"/>
  <c r="J16" i="32"/>
  <c r="J15" i="32" s="1"/>
  <c r="F16" i="32"/>
  <c r="D16" i="32"/>
  <c r="P16" i="32"/>
  <c r="V15" i="32"/>
  <c r="AB15" i="32"/>
  <c r="R16" i="32"/>
  <c r="D12" i="32"/>
  <c r="F12" i="32"/>
  <c r="S11" i="32"/>
  <c r="P11" i="32"/>
  <c r="I12" i="32"/>
  <c r="Y11" i="32"/>
  <c r="L12" i="32"/>
  <c r="J12" i="32"/>
  <c r="V11" i="32"/>
  <c r="AB11" i="32"/>
  <c r="AB9" i="32"/>
  <c r="D10" i="32"/>
  <c r="F10" i="32"/>
  <c r="I10" i="32"/>
  <c r="G10" i="32"/>
  <c r="M9" i="32"/>
  <c r="P9" i="32"/>
  <c r="S9" i="32"/>
  <c r="Y9" i="32"/>
  <c r="A7" i="32"/>
  <c r="G7" i="32"/>
  <c r="AE7" i="32"/>
  <c r="A9" i="32"/>
  <c r="J9" i="32"/>
  <c r="V9" i="32"/>
  <c r="AE9" i="32"/>
  <c r="A11" i="32"/>
  <c r="M11" i="32"/>
  <c r="AE11" i="32"/>
  <c r="A13" i="32"/>
  <c r="P13" i="32"/>
  <c r="AE13" i="32"/>
  <c r="A15" i="32"/>
  <c r="S15" i="32"/>
  <c r="Y15" i="32"/>
  <c r="AE15" i="32"/>
  <c r="A17" i="32"/>
  <c r="V17" i="32"/>
  <c r="AE17" i="32"/>
  <c r="J18" i="32"/>
  <c r="L18" i="32"/>
  <c r="A19" i="32"/>
  <c r="Y19" i="32"/>
  <c r="AE19" i="32"/>
  <c r="S20" i="32"/>
  <c r="U20" i="32"/>
  <c r="A21" i="32"/>
  <c r="AB21" i="32"/>
  <c r="AE21" i="32"/>
  <c r="D23" i="32"/>
  <c r="G23" i="32"/>
  <c r="J23" i="32"/>
  <c r="M23" i="32"/>
  <c r="P23" i="32"/>
  <c r="S23" i="32"/>
  <c r="V23" i="32"/>
  <c r="Y23" i="32"/>
  <c r="AB23" i="32"/>
  <c r="A24" i="32"/>
  <c r="AE24" i="32"/>
  <c r="Y45" i="32"/>
  <c r="S43" i="32"/>
  <c r="J37" i="32"/>
  <c r="A32" i="32"/>
  <c r="A34" i="32"/>
  <c r="J48" i="32"/>
  <c r="A42" i="32"/>
  <c r="V48" i="32"/>
  <c r="AE36" i="32"/>
  <c r="AE44" i="32"/>
  <c r="M48" i="32"/>
  <c r="Y48" i="32"/>
  <c r="A30" i="32"/>
  <c r="A38" i="32"/>
  <c r="A46" i="32"/>
  <c r="P48" i="32"/>
  <c r="AB48" i="32"/>
  <c r="AE32" i="32"/>
  <c r="A40" i="32"/>
  <c r="AE40" i="32"/>
  <c r="J24" i="32"/>
  <c r="G45" i="32"/>
  <c r="S45" i="32"/>
  <c r="M41" i="32"/>
  <c r="AN37" i="32"/>
  <c r="AE12" i="32" l="1"/>
  <c r="AE10" i="32"/>
  <c r="M17" i="32"/>
  <c r="J43" i="32"/>
  <c r="D31" i="32"/>
  <c r="AH31" i="32" s="1"/>
  <c r="V24" i="32"/>
  <c r="G9" i="32"/>
  <c r="J45" i="32"/>
  <c r="J21" i="32"/>
  <c r="G37" i="32"/>
  <c r="D43" i="32"/>
  <c r="M13" i="32"/>
  <c r="D9" i="32"/>
  <c r="G33" i="32"/>
  <c r="Y24" i="32"/>
  <c r="G15" i="32"/>
  <c r="AN39" i="32"/>
  <c r="G17" i="32"/>
  <c r="AK33" i="32"/>
  <c r="M15" i="32"/>
  <c r="AN9" i="32"/>
  <c r="D33" i="32"/>
  <c r="Y21" i="32"/>
  <c r="V19" i="32"/>
  <c r="G11" i="32"/>
  <c r="G13" i="32"/>
  <c r="V21" i="32"/>
  <c r="M19" i="32"/>
  <c r="G35" i="32"/>
  <c r="AH35" i="32" s="1"/>
  <c r="D39" i="32"/>
  <c r="AH9" i="32"/>
  <c r="P15" i="32"/>
  <c r="J13" i="32"/>
  <c r="M37" i="32"/>
  <c r="AN15" i="32"/>
  <c r="AN11" i="32"/>
  <c r="AN31" i="32"/>
  <c r="AB24" i="32"/>
  <c r="AK31" i="32"/>
  <c r="D24" i="32"/>
  <c r="S19" i="32"/>
  <c r="D13" i="32"/>
  <c r="J19" i="32"/>
  <c r="A22" i="32"/>
  <c r="D21" i="32"/>
  <c r="AE14" i="32"/>
  <c r="AK19" i="32"/>
  <c r="P24" i="32"/>
  <c r="AK9" i="32"/>
  <c r="J11" i="32"/>
  <c r="S17" i="32"/>
  <c r="G39" i="32"/>
  <c r="D41" i="32"/>
  <c r="P45" i="32"/>
  <c r="AK37" i="32"/>
  <c r="P39" i="32"/>
  <c r="S41" i="32"/>
  <c r="V45" i="32"/>
  <c r="AK17" i="32"/>
  <c r="D17" i="32"/>
  <c r="J17" i="32"/>
  <c r="D7" i="32"/>
  <c r="AH7" i="32" s="1"/>
  <c r="AH37" i="32"/>
  <c r="AE8" i="32"/>
  <c r="A6" i="32"/>
  <c r="M24" i="32"/>
  <c r="AK7" i="32"/>
  <c r="AN33" i="32"/>
  <c r="AK35" i="32"/>
  <c r="P43" i="32"/>
  <c r="M21" i="32"/>
  <c r="A20" i="32"/>
  <c r="A16" i="32"/>
  <c r="D11" i="32"/>
  <c r="G21" i="32"/>
  <c r="AE18" i="32"/>
  <c r="AK15" i="32"/>
  <c r="D15" i="32"/>
  <c r="S21" i="32"/>
  <c r="P21" i="32"/>
  <c r="G19" i="32"/>
  <c r="AK11" i="32"/>
  <c r="G24" i="32"/>
  <c r="S24" i="32"/>
  <c r="P17" i="32"/>
  <c r="AE30" i="32"/>
  <c r="AN35" i="32"/>
  <c r="P41" i="32"/>
  <c r="M43" i="32"/>
  <c r="AN19" i="32"/>
  <c r="D19" i="32"/>
  <c r="J39" i="32"/>
  <c r="J41" i="32"/>
  <c r="AK43" i="32"/>
  <c r="M45" i="32"/>
  <c r="AN45" i="32"/>
  <c r="AK39" i="32"/>
  <c r="AN41" i="32"/>
  <c r="AN21" i="32"/>
  <c r="AK21" i="32"/>
  <c r="AK45" i="32"/>
  <c r="AN17" i="32"/>
  <c r="AN43" i="32"/>
  <c r="AK41" i="32"/>
  <c r="AK13" i="32"/>
  <c r="AN13" i="32"/>
  <c r="AH11" i="32" l="1"/>
  <c r="AQ37" i="32"/>
  <c r="AH33" i="32"/>
  <c r="AQ33" i="32" s="1"/>
  <c r="AQ31" i="32"/>
  <c r="AH15" i="32"/>
  <c r="AQ15" i="32" s="1"/>
  <c r="AH13" i="32"/>
  <c r="AH45" i="32"/>
  <c r="AQ45" i="32" s="1"/>
  <c r="AH17" i="32"/>
  <c r="AQ17" i="32" s="1"/>
  <c r="AH41" i="32"/>
  <c r="AQ41" i="32" s="1"/>
  <c r="AQ9" i="32"/>
  <c r="AH19" i="32"/>
  <c r="AQ19" i="32" s="1"/>
  <c r="AH39" i="32"/>
  <c r="AQ39" i="32" s="1"/>
  <c r="AQ35" i="32"/>
  <c r="AH21" i="32"/>
  <c r="AQ21" i="32" s="1"/>
  <c r="AQ11" i="32"/>
  <c r="AQ7" i="32"/>
  <c r="AH43" i="32"/>
  <c r="AQ43" i="32" s="1"/>
  <c r="AQ13" i="32"/>
  <c r="AT21" i="32" l="1"/>
  <c r="AT13" i="32"/>
  <c r="AT31" i="32"/>
  <c r="AT9" i="32"/>
  <c r="AT19" i="32"/>
  <c r="AT17" i="32"/>
  <c r="AT11" i="32"/>
  <c r="AT5" i="32"/>
  <c r="AT7" i="32"/>
  <c r="AT15" i="32"/>
  <c r="AT43" i="32"/>
  <c r="AT37" i="32"/>
  <c r="AT29" i="32"/>
  <c r="AT41" i="32"/>
  <c r="AT39" i="32"/>
  <c r="AT45" i="32"/>
  <c r="AT33" i="32"/>
  <c r="AT35" i="32"/>
</calcChain>
</file>

<file path=xl/sharedStrings.xml><?xml version="1.0" encoding="utf-8"?>
<sst xmlns="http://schemas.openxmlformats.org/spreadsheetml/2006/main" count="2319" uniqueCount="381">
  <si>
    <t>Ａ</t>
  </si>
  <si>
    <t>Ｂ</t>
  </si>
  <si>
    <t>Ｃ</t>
  </si>
  <si>
    <t>Ｄ</t>
  </si>
  <si>
    <t>Ｅ</t>
  </si>
  <si>
    <t>Ｇ</t>
  </si>
  <si>
    <t>Ｈ</t>
  </si>
  <si>
    <t>Ｊ</t>
  </si>
  <si>
    <t>Ｋ</t>
  </si>
  <si>
    <t>Ｌ</t>
  </si>
  <si>
    <t>O</t>
  </si>
  <si>
    <t>Ｐ</t>
  </si>
  <si>
    <t>本部担当</t>
    <rPh sb="0" eb="2">
      <t>ホンブ</t>
    </rPh>
    <rPh sb="2" eb="4">
      <t>タントウ</t>
    </rPh>
    <phoneticPr fontId="6"/>
  </si>
  <si>
    <t>チーム名</t>
    <rPh sb="3" eb="4">
      <t>メイ</t>
    </rPh>
    <phoneticPr fontId="6"/>
  </si>
  <si>
    <t>ﾁｰﾑｺｰﾄﾞ</t>
    <phoneticPr fontId="6"/>
  </si>
  <si>
    <t>Ｍ</t>
    <phoneticPr fontId="6"/>
  </si>
  <si>
    <t>Ｆ</t>
    <phoneticPr fontId="6"/>
  </si>
  <si>
    <t>Ｎ</t>
    <phoneticPr fontId="6"/>
  </si>
  <si>
    <t>【本部担当へのお願い】</t>
    <rPh sb="1" eb="3">
      <t>ホンブ</t>
    </rPh>
    <rPh sb="3" eb="5">
      <t>タントウ</t>
    </rPh>
    <rPh sb="8" eb="9">
      <t>ネガ</t>
    </rPh>
    <phoneticPr fontId="6"/>
  </si>
  <si>
    <t>４．試合結果取り纏め：当日の試合結果を取りまとめて下さい。</t>
    <rPh sb="2" eb="4">
      <t>シアイ</t>
    </rPh>
    <rPh sb="4" eb="6">
      <t>ケッカ</t>
    </rPh>
    <rPh sb="6" eb="7">
      <t>ト</t>
    </rPh>
    <rPh sb="8" eb="9">
      <t>マト</t>
    </rPh>
    <rPh sb="11" eb="13">
      <t>トウジツ</t>
    </rPh>
    <rPh sb="14" eb="16">
      <t>シアイ</t>
    </rPh>
    <rPh sb="16" eb="18">
      <t>ケッカ</t>
    </rPh>
    <rPh sb="19" eb="20">
      <t>ト</t>
    </rPh>
    <rPh sb="25" eb="26">
      <t>クダ</t>
    </rPh>
    <phoneticPr fontId="6"/>
  </si>
  <si>
    <t>　　終了予定時間後、グランド使用予定が入っておりますので、ご注意下さい。</t>
    <rPh sb="4" eb="6">
      <t>ヨテイ</t>
    </rPh>
    <rPh sb="6" eb="8">
      <t>ジカン</t>
    </rPh>
    <rPh sb="19" eb="20">
      <t>ハイ</t>
    </rPh>
    <rPh sb="30" eb="32">
      <t>チュウイ</t>
    </rPh>
    <rPh sb="32" eb="33">
      <t>クダ</t>
    </rPh>
    <phoneticPr fontId="6"/>
  </si>
  <si>
    <t>【日程】</t>
    <rPh sb="1" eb="3">
      <t>ニッテイ</t>
    </rPh>
    <phoneticPr fontId="6"/>
  </si>
  <si>
    <t>Ｂ　　面</t>
    <rPh sb="3" eb="4">
      <t>メン</t>
    </rPh>
    <phoneticPr fontId="6"/>
  </si>
  <si>
    <t>試 合 時 間</t>
    <rPh sb="0" eb="1">
      <t>ココロ</t>
    </rPh>
    <rPh sb="2" eb="3">
      <t>ゴウ</t>
    </rPh>
    <rPh sb="4" eb="5">
      <t>トキ</t>
    </rPh>
    <rPh sb="6" eb="7">
      <t>アイダ</t>
    </rPh>
    <phoneticPr fontId="6"/>
  </si>
  <si>
    <t>Ｃ　　　面</t>
    <rPh sb="4" eb="5">
      <t>メン</t>
    </rPh>
    <phoneticPr fontId="6"/>
  </si>
  <si>
    <t>得点</t>
    <rPh sb="0" eb="2">
      <t>トクテン</t>
    </rPh>
    <phoneticPr fontId="6"/>
  </si>
  <si>
    <t>審判</t>
    <rPh sb="0" eb="2">
      <t>シンパン</t>
    </rPh>
    <phoneticPr fontId="6"/>
  </si>
  <si>
    <t>　＊天候・グランドの状態により中止する場合は、各チームへＡＭ６：３０ごろ連絡いたします。</t>
    <rPh sb="2" eb="4">
      <t>テンコウ</t>
    </rPh>
    <rPh sb="10" eb="12">
      <t>ジョウタイ</t>
    </rPh>
    <rPh sb="15" eb="17">
      <t>チュウシ</t>
    </rPh>
    <rPh sb="19" eb="21">
      <t>バアイ</t>
    </rPh>
    <rPh sb="23" eb="24">
      <t>カク</t>
    </rPh>
    <rPh sb="36" eb="38">
      <t>レンラク</t>
    </rPh>
    <phoneticPr fontId="6"/>
  </si>
  <si>
    <t>　＊車両は最小台数で、駐車は指示に従って、チーム毎に縦列駐車をお願いします。（チーム名・運転者を表示してください）</t>
    <rPh sb="2" eb="4">
      <t>シャリョウ</t>
    </rPh>
    <rPh sb="5" eb="7">
      <t>サイショウ</t>
    </rPh>
    <rPh sb="7" eb="9">
      <t>ダイスウ</t>
    </rPh>
    <rPh sb="11" eb="13">
      <t>チュウシャ</t>
    </rPh>
    <rPh sb="14" eb="16">
      <t>シジ</t>
    </rPh>
    <rPh sb="17" eb="18">
      <t>シタガ</t>
    </rPh>
    <rPh sb="24" eb="25">
      <t>ゴト</t>
    </rPh>
    <rPh sb="26" eb="28">
      <t>ジュウレツ</t>
    </rPh>
    <rPh sb="28" eb="30">
      <t>チュウシャ</t>
    </rPh>
    <rPh sb="32" eb="33">
      <t>ネガ</t>
    </rPh>
    <rPh sb="42" eb="43">
      <t>メイ</t>
    </rPh>
    <rPh sb="44" eb="47">
      <t>ウンテンシャ</t>
    </rPh>
    <rPh sb="48" eb="50">
      <t>ヒョウジ</t>
    </rPh>
    <phoneticPr fontId="6"/>
  </si>
  <si>
    <t>勝　点</t>
    <rPh sb="0" eb="1">
      <t>カ</t>
    </rPh>
    <rPh sb="2" eb="3">
      <t>テン</t>
    </rPh>
    <phoneticPr fontId="6"/>
  </si>
  <si>
    <t>得失点差</t>
    <rPh sb="0" eb="1">
      <t>トク</t>
    </rPh>
    <rPh sb="1" eb="3">
      <t>シッテン</t>
    </rPh>
    <rPh sb="3" eb="4">
      <t>サ</t>
    </rPh>
    <phoneticPr fontId="6"/>
  </si>
  <si>
    <t>得　点</t>
    <rPh sb="0" eb="1">
      <t>トク</t>
    </rPh>
    <rPh sb="2" eb="3">
      <t>テン</t>
    </rPh>
    <phoneticPr fontId="6"/>
  </si>
  <si>
    <t>計　算</t>
    <rPh sb="0" eb="1">
      <t>ケイ</t>
    </rPh>
    <rPh sb="2" eb="3">
      <t>ザン</t>
    </rPh>
    <phoneticPr fontId="6"/>
  </si>
  <si>
    <t>順　位</t>
    <rPh sb="0" eb="1">
      <t>ジュン</t>
    </rPh>
    <rPh sb="2" eb="3">
      <t>クライ</t>
    </rPh>
    <phoneticPr fontId="6"/>
  </si>
  <si>
    <t>ブロック</t>
    <phoneticPr fontId="6"/>
  </si>
  <si>
    <t>A</t>
    <phoneticPr fontId="6"/>
  </si>
  <si>
    <t>B</t>
    <phoneticPr fontId="6"/>
  </si>
  <si>
    <t>C</t>
    <phoneticPr fontId="6"/>
  </si>
  <si>
    <t>D</t>
    <phoneticPr fontId="6"/>
  </si>
  <si>
    <t>E</t>
    <phoneticPr fontId="6"/>
  </si>
  <si>
    <t>F</t>
    <phoneticPr fontId="6"/>
  </si>
  <si>
    <t>G</t>
    <phoneticPr fontId="6"/>
  </si>
  <si>
    <t>H</t>
    <phoneticPr fontId="6"/>
  </si>
  <si>
    <t>I</t>
    <phoneticPr fontId="6"/>
  </si>
  <si>
    <t>J</t>
    <phoneticPr fontId="6"/>
  </si>
  <si>
    <t>K</t>
    <phoneticPr fontId="6"/>
  </si>
  <si>
    <t>L</t>
    <phoneticPr fontId="6"/>
  </si>
  <si>
    <t>M</t>
    <phoneticPr fontId="6"/>
  </si>
  <si>
    <t>N</t>
    <phoneticPr fontId="6"/>
  </si>
  <si>
    <t>O</t>
    <phoneticPr fontId="6"/>
  </si>
  <si>
    <t>P</t>
    <phoneticPr fontId="6"/>
  </si>
  <si>
    <t>ＶＳ</t>
    <phoneticPr fontId="6"/>
  </si>
  <si>
    <t>①</t>
    <phoneticPr fontId="6"/>
  </si>
  <si>
    <t>④</t>
    <phoneticPr fontId="6"/>
  </si>
  <si>
    <t>③</t>
    <phoneticPr fontId="6"/>
  </si>
  <si>
    <t>⑤</t>
    <phoneticPr fontId="6"/>
  </si>
  <si>
    <t>【競技方法】</t>
    <rPh sb="1" eb="3">
      <t>キョウギ</t>
    </rPh>
    <rPh sb="3" eb="5">
      <t>ホウホウ</t>
    </rPh>
    <phoneticPr fontId="6"/>
  </si>
  <si>
    <t>２．中断、中止はノーゲーム　（＊雷は直ちに中止する）</t>
    <rPh sb="2" eb="4">
      <t>チュウダン</t>
    </rPh>
    <rPh sb="5" eb="7">
      <t>チュウシ</t>
    </rPh>
    <rPh sb="16" eb="17">
      <t>カミナリ</t>
    </rPh>
    <rPh sb="18" eb="19">
      <t>タダ</t>
    </rPh>
    <rPh sb="21" eb="23">
      <t>チュウシ</t>
    </rPh>
    <phoneticPr fontId="6"/>
  </si>
  <si>
    <t>４．リーグ戦未消化の試合はスコアー（０－０）の引き分けとします。</t>
    <rPh sb="5" eb="6">
      <t>セン</t>
    </rPh>
    <rPh sb="6" eb="9">
      <t>ミショウカ</t>
    </rPh>
    <rPh sb="10" eb="12">
      <t>シアイ</t>
    </rPh>
    <rPh sb="23" eb="24">
      <t>ヒ</t>
    </rPh>
    <rPh sb="25" eb="26">
      <t>ワ</t>
    </rPh>
    <phoneticPr fontId="6"/>
  </si>
  <si>
    <t>【確認事項】</t>
    <rPh sb="1" eb="3">
      <t>カクニン</t>
    </rPh>
    <rPh sb="3" eb="5">
      <t>ジコウ</t>
    </rPh>
    <phoneticPr fontId="6"/>
  </si>
  <si>
    <t>②</t>
    <phoneticPr fontId="6"/>
  </si>
  <si>
    <t>⑥</t>
    <phoneticPr fontId="6"/>
  </si>
  <si>
    <t>高砂イレブン</t>
    <rPh sb="0" eb="2">
      <t>タカサゴ</t>
    </rPh>
    <phoneticPr fontId="6"/>
  </si>
  <si>
    <t>＊</t>
    <phoneticPr fontId="6"/>
  </si>
  <si>
    <t>―</t>
    <phoneticPr fontId="6"/>
  </si>
  <si>
    <t>ブロック</t>
    <phoneticPr fontId="6"/>
  </si>
  <si>
    <t>（月）</t>
    <rPh sb="1" eb="2">
      <t>ツキ</t>
    </rPh>
    <phoneticPr fontId="6"/>
  </si>
  <si>
    <t>（火）</t>
    <rPh sb="1" eb="2">
      <t>ヒ</t>
    </rPh>
    <phoneticPr fontId="6"/>
  </si>
  <si>
    <t>（水）</t>
    <rPh sb="1" eb="2">
      <t>スイ</t>
    </rPh>
    <phoneticPr fontId="6"/>
  </si>
  <si>
    <t>（木）</t>
    <rPh sb="1" eb="2">
      <t>モク</t>
    </rPh>
    <phoneticPr fontId="6"/>
  </si>
  <si>
    <t>（金）</t>
    <rPh sb="1" eb="2">
      <t>キン</t>
    </rPh>
    <phoneticPr fontId="6"/>
  </si>
  <si>
    <t>（土）</t>
    <rPh sb="1" eb="2">
      <t>ツチ</t>
    </rPh>
    <phoneticPr fontId="6"/>
  </si>
  <si>
    <t>（日）</t>
    <rPh sb="1" eb="2">
      <t>ヒ</t>
    </rPh>
    <phoneticPr fontId="6"/>
  </si>
  <si>
    <t>Ａ</t>
    <phoneticPr fontId="6"/>
  </si>
  <si>
    <t>Ｂ</t>
    <phoneticPr fontId="6"/>
  </si>
  <si>
    <t>Ｃ</t>
    <phoneticPr fontId="6"/>
  </si>
  <si>
    <t>Ｄ</t>
    <phoneticPr fontId="6"/>
  </si>
  <si>
    <t>Ｅ</t>
    <phoneticPr fontId="6"/>
  </si>
  <si>
    <t>Ｆ</t>
    <phoneticPr fontId="6"/>
  </si>
  <si>
    <t>Ｇ</t>
    <phoneticPr fontId="6"/>
  </si>
  <si>
    <t>Ｈ</t>
    <phoneticPr fontId="6"/>
  </si>
  <si>
    <t>Ｉ</t>
    <phoneticPr fontId="6"/>
  </si>
  <si>
    <t>Ｊ</t>
    <phoneticPr fontId="6"/>
  </si>
  <si>
    <t>Ｋ</t>
    <phoneticPr fontId="6"/>
  </si>
  <si>
    <t>Ｌ</t>
    <phoneticPr fontId="6"/>
  </si>
  <si>
    <t>Ｍ</t>
    <phoneticPr fontId="6"/>
  </si>
  <si>
    <t>Ｎ</t>
    <phoneticPr fontId="6"/>
  </si>
  <si>
    <t>Ｏ</t>
    <phoneticPr fontId="6"/>
  </si>
  <si>
    <t>Ｐ</t>
    <phoneticPr fontId="6"/>
  </si>
  <si>
    <t>～</t>
    <phoneticPr fontId="6"/>
  </si>
  <si>
    <t>ＶＳ</t>
    <phoneticPr fontId="6"/>
  </si>
  <si>
    <t>対戦表チーム</t>
    <rPh sb="0" eb="2">
      <t>タイセン</t>
    </rPh>
    <rPh sb="2" eb="3">
      <t>ヒョウ</t>
    </rPh>
    <phoneticPr fontId="6"/>
  </si>
  <si>
    <t>成績表チーム</t>
    <rPh sb="0" eb="2">
      <t>セイセキ</t>
    </rPh>
    <rPh sb="2" eb="3">
      <t>ヒョウ</t>
    </rPh>
    <phoneticPr fontId="6"/>
  </si>
  <si>
    <t>対戦表審判</t>
    <rPh sb="0" eb="2">
      <t>タイセン</t>
    </rPh>
    <rPh sb="2" eb="3">
      <t>ヒョウ</t>
    </rPh>
    <rPh sb="3" eb="5">
      <t>シンパン</t>
    </rPh>
    <phoneticPr fontId="6"/>
  </si>
  <si>
    <t>第１節</t>
    <rPh sb="2" eb="3">
      <t>セツ</t>
    </rPh>
    <phoneticPr fontId="6"/>
  </si>
  <si>
    <t>第２節</t>
    <rPh sb="2" eb="3">
      <t>セツ</t>
    </rPh>
    <phoneticPr fontId="6"/>
  </si>
  <si>
    <t>第３節</t>
    <rPh sb="2" eb="3">
      <t>セツ</t>
    </rPh>
    <phoneticPr fontId="6"/>
  </si>
  <si>
    <t>第４節</t>
    <rPh sb="2" eb="3">
      <t>セツ</t>
    </rPh>
    <phoneticPr fontId="6"/>
  </si>
  <si>
    <t>越谷ＦＣｊｒ</t>
    <rPh sb="0" eb="2">
      <t>コシガヤ</t>
    </rPh>
    <phoneticPr fontId="6"/>
  </si>
  <si>
    <t>三郷FCｊｒ</t>
    <rPh sb="0" eb="2">
      <t>ミサト</t>
    </rPh>
    <phoneticPr fontId="6"/>
  </si>
  <si>
    <t>彦成FC</t>
    <rPh sb="0" eb="2">
      <t>ヒコナリ</t>
    </rPh>
    <phoneticPr fontId="6"/>
  </si>
  <si>
    <t>越谷南FC</t>
    <rPh sb="0" eb="2">
      <t>コシガヤ</t>
    </rPh>
    <rPh sb="2" eb="3">
      <t>ミナミ</t>
    </rPh>
    <phoneticPr fontId="6"/>
  </si>
  <si>
    <t>西町FC</t>
    <rPh sb="0" eb="2">
      <t>ニシチョウ</t>
    </rPh>
    <phoneticPr fontId="6"/>
  </si>
  <si>
    <t>大相模サッカー</t>
    <rPh sb="0" eb="1">
      <t>オオ</t>
    </rPh>
    <rPh sb="1" eb="3">
      <t>サガミ</t>
    </rPh>
    <phoneticPr fontId="6"/>
  </si>
  <si>
    <t>戸ヶ崎イレブン</t>
    <rPh sb="0" eb="3">
      <t>トガサキ</t>
    </rPh>
    <phoneticPr fontId="6"/>
  </si>
  <si>
    <t>草加東サッカー</t>
    <rPh sb="0" eb="2">
      <t>ソウカ</t>
    </rPh>
    <rPh sb="2" eb="3">
      <t>ヒガシ</t>
    </rPh>
    <phoneticPr fontId="6"/>
  </si>
  <si>
    <t>桜井サッカー</t>
    <rPh sb="0" eb="2">
      <t>サクライ</t>
    </rPh>
    <phoneticPr fontId="6"/>
  </si>
  <si>
    <t>宮本サッカー</t>
    <rPh sb="0" eb="2">
      <t>ミヤモト</t>
    </rPh>
    <phoneticPr fontId="6"/>
  </si>
  <si>
    <t>FC北野</t>
    <rPh sb="2" eb="4">
      <t>キタノ</t>
    </rPh>
    <phoneticPr fontId="6"/>
  </si>
  <si>
    <t>南郷FC</t>
    <rPh sb="0" eb="1">
      <t>ミナミ</t>
    </rPh>
    <rPh sb="1" eb="2">
      <t>サト</t>
    </rPh>
    <phoneticPr fontId="6"/>
  </si>
  <si>
    <t>桜サッカー</t>
    <rPh sb="0" eb="1">
      <t>サクラ</t>
    </rPh>
    <phoneticPr fontId="6"/>
  </si>
  <si>
    <t>　　交代選手(ベンチ）の人数制限はなし。　イエローカード、レッドカードはその試合のみ摘要とし次戦には持ち越さない。</t>
    <rPh sb="2" eb="4">
      <t>コウタイ</t>
    </rPh>
    <rPh sb="4" eb="6">
      <t>センシュ</t>
    </rPh>
    <rPh sb="12" eb="14">
      <t>ニンズウ</t>
    </rPh>
    <rPh sb="14" eb="16">
      <t>セイゲン</t>
    </rPh>
    <rPh sb="38" eb="40">
      <t>シアイ</t>
    </rPh>
    <rPh sb="42" eb="44">
      <t>テキヨウ</t>
    </rPh>
    <rPh sb="46" eb="47">
      <t>ツギ</t>
    </rPh>
    <rPh sb="47" eb="48">
      <t>セン</t>
    </rPh>
    <rPh sb="50" eb="51">
      <t>モ</t>
    </rPh>
    <rPh sb="52" eb="53">
      <t>コ</t>
    </rPh>
    <phoneticPr fontId="6"/>
  </si>
  <si>
    <t>１．審判は審判服、ワッペン、リスペクトの着用をお願いします。</t>
    <rPh sb="2" eb="4">
      <t>シンパン</t>
    </rPh>
    <rPh sb="5" eb="7">
      <t>シンパン</t>
    </rPh>
    <rPh sb="7" eb="8">
      <t>フク</t>
    </rPh>
    <rPh sb="20" eb="22">
      <t>チャクヨウ</t>
    </rPh>
    <rPh sb="24" eb="25">
      <t>ネガ</t>
    </rPh>
    <phoneticPr fontId="6"/>
  </si>
  <si>
    <t>第５節</t>
  </si>
  <si>
    <t>鍵開け</t>
    <rPh sb="0" eb="1">
      <t>カギ</t>
    </rPh>
    <rPh sb="1" eb="2">
      <t>ア</t>
    </rPh>
    <phoneticPr fontId="6"/>
  </si>
  <si>
    <t>つつみＦＣ</t>
    <phoneticPr fontId="6"/>
  </si>
  <si>
    <t>三郷</t>
    <rPh sb="0" eb="2">
      <t>ミサト</t>
    </rPh>
    <phoneticPr fontId="6"/>
  </si>
  <si>
    <t>　　メールにて連絡をお願い致します。</t>
    <rPh sb="7" eb="9">
      <t>レンラク</t>
    </rPh>
    <rPh sb="11" eb="12">
      <t>ネガ</t>
    </rPh>
    <rPh sb="13" eb="14">
      <t>イタ</t>
    </rPh>
    <phoneticPr fontId="6"/>
  </si>
  <si>
    <t>２．部会倉庫鍵開け：今年度はすべて三郷ＦＣｊｒがおこないます。</t>
    <rPh sb="2" eb="4">
      <t>ブカイ</t>
    </rPh>
    <rPh sb="4" eb="6">
      <t>ソウコ</t>
    </rPh>
    <rPh sb="6" eb="7">
      <t>カギ</t>
    </rPh>
    <rPh sb="7" eb="8">
      <t>ア</t>
    </rPh>
    <rPh sb="10" eb="13">
      <t>コンネンド</t>
    </rPh>
    <phoneticPr fontId="6"/>
  </si>
  <si>
    <t>　　　　　　雷は直ちに中止〔ノーゲーム〕となります。</t>
    <phoneticPr fontId="6"/>
  </si>
  <si>
    <t>１．試合実施判断：判断は三郷ＦＣｊｒが行い、携帯メール宛に連絡します。</t>
    <rPh sb="2" eb="4">
      <t>シアイ</t>
    </rPh>
    <rPh sb="4" eb="6">
      <t>ジッシ</t>
    </rPh>
    <rPh sb="6" eb="8">
      <t>ハンダン</t>
    </rPh>
    <rPh sb="27" eb="28">
      <t>ア</t>
    </rPh>
    <phoneticPr fontId="6"/>
  </si>
  <si>
    <t>　　　　　　（連絡は当日不参加チームも送信します。）</t>
    <phoneticPr fontId="6"/>
  </si>
  <si>
    <t>２．参加チームは帯同審判２名をお願いします。</t>
    <rPh sb="2" eb="4">
      <t>サンカ</t>
    </rPh>
    <rPh sb="8" eb="10">
      <t>タイドウ</t>
    </rPh>
    <rPh sb="10" eb="12">
      <t>シンパン</t>
    </rPh>
    <rPh sb="13" eb="14">
      <t>メイ</t>
    </rPh>
    <rPh sb="16" eb="17">
      <t>ネガ</t>
    </rPh>
    <phoneticPr fontId="6"/>
  </si>
  <si>
    <t>３．ベンチと応援者は分離して下さい、またベンチ外からのコーチングは控える様にお願いします。</t>
    <rPh sb="6" eb="9">
      <t>オウエンシャ</t>
    </rPh>
    <rPh sb="10" eb="12">
      <t>ブンリ</t>
    </rPh>
    <rPh sb="14" eb="15">
      <t>クダ</t>
    </rPh>
    <rPh sb="23" eb="24">
      <t>ガイ</t>
    </rPh>
    <rPh sb="33" eb="34">
      <t>ヒカ</t>
    </rPh>
    <rPh sb="36" eb="37">
      <t>ヨウ</t>
    </rPh>
    <rPh sb="39" eb="40">
      <t>ネガ</t>
    </rPh>
    <phoneticPr fontId="6"/>
  </si>
  <si>
    <t>４．喫煙は指定の場所でお願いします。</t>
    <rPh sb="2" eb="4">
      <t>キツエン</t>
    </rPh>
    <rPh sb="5" eb="7">
      <t>シテイ</t>
    </rPh>
    <rPh sb="8" eb="10">
      <t>バショ</t>
    </rPh>
    <rPh sb="12" eb="13">
      <t>ネガ</t>
    </rPh>
    <phoneticPr fontId="6"/>
  </si>
  <si>
    <t>５．リスペクトの精神で、審判のミスジャッジへの異議は禁止します　（アドバイス等は本部を通すか試合後に）</t>
    <rPh sb="8" eb="10">
      <t>セイシン</t>
    </rPh>
    <rPh sb="12" eb="14">
      <t>シンパン</t>
    </rPh>
    <rPh sb="23" eb="25">
      <t>イギ</t>
    </rPh>
    <rPh sb="26" eb="28">
      <t>キンシ</t>
    </rPh>
    <rPh sb="38" eb="39">
      <t>トウ</t>
    </rPh>
    <rPh sb="40" eb="42">
      <t>ホンブ</t>
    </rPh>
    <rPh sb="43" eb="44">
      <t>トオ</t>
    </rPh>
    <rPh sb="46" eb="48">
      <t>シアイ</t>
    </rPh>
    <rPh sb="48" eb="49">
      <t>ゴ</t>
    </rPh>
    <phoneticPr fontId="6"/>
  </si>
  <si>
    <t>３．試合実施推進：当日の試合実施推進をお願いします。</t>
    <rPh sb="2" eb="4">
      <t>シアイ</t>
    </rPh>
    <rPh sb="4" eb="6">
      <t>ジッシ</t>
    </rPh>
    <rPh sb="6" eb="8">
      <t>スイシン</t>
    </rPh>
    <rPh sb="9" eb="11">
      <t>トウジツ</t>
    </rPh>
    <rPh sb="12" eb="14">
      <t>シアイ</t>
    </rPh>
    <rPh sb="14" eb="16">
      <t>ジッシ</t>
    </rPh>
    <rPh sb="16" eb="18">
      <t>スイシン</t>
    </rPh>
    <rPh sb="20" eb="21">
      <t>ネガ</t>
    </rPh>
    <phoneticPr fontId="6"/>
  </si>
  <si>
    <t>第７節</t>
    <phoneticPr fontId="6"/>
  </si>
  <si>
    <t>　　各参加チームフェアプレー精神の基に５年女子選手の出場を認める。他は日本サッカー協会８人制のルールに準ずる。</t>
    <rPh sb="2" eb="3">
      <t>カク</t>
    </rPh>
    <rPh sb="3" eb="5">
      <t>サンカ</t>
    </rPh>
    <rPh sb="14" eb="16">
      <t>セイシン</t>
    </rPh>
    <rPh sb="17" eb="18">
      <t>モト</t>
    </rPh>
    <rPh sb="20" eb="21">
      <t>ネン</t>
    </rPh>
    <rPh sb="21" eb="23">
      <t>ジョシ</t>
    </rPh>
    <rPh sb="23" eb="25">
      <t>センシュ</t>
    </rPh>
    <rPh sb="26" eb="28">
      <t>シュツジョウ</t>
    </rPh>
    <rPh sb="29" eb="30">
      <t>ミト</t>
    </rPh>
    <phoneticPr fontId="6"/>
  </si>
  <si>
    <r>
      <t>１．８人制　試合時間　１５分－５分－１５分　審判　３人制　</t>
    </r>
    <r>
      <rPr>
        <sz val="11"/>
        <color indexed="10"/>
        <rFont val="ＭＳ ゴシック"/>
        <family val="3"/>
        <charset val="128"/>
      </rPr>
      <t>選手交代は交代ゾーンから自由交代とする。</t>
    </r>
    <rPh sb="3" eb="5">
      <t>ニンセイ</t>
    </rPh>
    <rPh sb="6" eb="8">
      <t>シアイ</t>
    </rPh>
    <rPh sb="8" eb="10">
      <t>ジカン</t>
    </rPh>
    <rPh sb="13" eb="14">
      <t>フン</t>
    </rPh>
    <rPh sb="16" eb="17">
      <t>フン</t>
    </rPh>
    <rPh sb="20" eb="21">
      <t>フン</t>
    </rPh>
    <rPh sb="22" eb="24">
      <t>シンパン</t>
    </rPh>
    <rPh sb="26" eb="27">
      <t>ニン</t>
    </rPh>
    <rPh sb="27" eb="28">
      <t>セイ</t>
    </rPh>
    <rPh sb="29" eb="31">
      <t>センシュ</t>
    </rPh>
    <rPh sb="31" eb="33">
      <t>コウタイ</t>
    </rPh>
    <rPh sb="34" eb="36">
      <t>コウタイ</t>
    </rPh>
    <rPh sb="41" eb="43">
      <t>ジユウ</t>
    </rPh>
    <rPh sb="43" eb="45">
      <t>コウタイ</t>
    </rPh>
    <phoneticPr fontId="6"/>
  </si>
  <si>
    <t>　　試合中の飲水タイムはランキングタイムでおこないます。</t>
    <rPh sb="2" eb="5">
      <t>シアイチュウ</t>
    </rPh>
    <rPh sb="6" eb="7">
      <t>イン</t>
    </rPh>
    <rPh sb="7" eb="8">
      <t>スイ</t>
    </rPh>
    <phoneticPr fontId="6"/>
  </si>
  <si>
    <t>Q</t>
    <phoneticPr fontId="6"/>
  </si>
  <si>
    <t>R</t>
    <phoneticPr fontId="6"/>
  </si>
  <si>
    <t>越谷PCキッカーズ</t>
    <rPh sb="0" eb="2">
      <t>コシガヤ</t>
    </rPh>
    <phoneticPr fontId="6"/>
  </si>
  <si>
    <t>立花キッカーズ</t>
    <rPh sb="0" eb="2">
      <t>タチバナ</t>
    </rPh>
    <phoneticPr fontId="6"/>
  </si>
  <si>
    <t>2021年度 第27回ドリーム･リーグ杯　　　　　　　　　</t>
    <rPh sb="4" eb="6">
      <t>ネンド</t>
    </rPh>
    <rPh sb="7" eb="8">
      <t>ダイ</t>
    </rPh>
    <rPh sb="10" eb="11">
      <t>カイ</t>
    </rPh>
    <rPh sb="19" eb="20">
      <t>ハイ</t>
    </rPh>
    <phoneticPr fontId="6"/>
  </si>
  <si>
    <t>２０２１年　月　日　改定</t>
    <rPh sb="4" eb="5">
      <t>ネン</t>
    </rPh>
    <rPh sb="6" eb="7">
      <t>ガツ</t>
    </rPh>
    <rPh sb="8" eb="9">
      <t>ヒ</t>
    </rPh>
    <rPh sb="10" eb="12">
      <t>カイテイ</t>
    </rPh>
    <phoneticPr fontId="6"/>
  </si>
  <si>
    <t>２０２１年度事業案</t>
    <rPh sb="8" eb="9">
      <t>アン</t>
    </rPh>
    <phoneticPr fontId="6"/>
  </si>
  <si>
    <t>第２７回ドリーム･リ－グ　Ｕ－１０</t>
    <phoneticPr fontId="6"/>
  </si>
  <si>
    <t>第６節</t>
    <phoneticPr fontId="6"/>
  </si>
  <si>
    <t>　　　　　　　　　　但し三郷ＦＣが無理な場合、三郷市内少年団チームに部会倉庫の鍵開けをお願いする場合もあります。</t>
    <rPh sb="10" eb="11">
      <t>タダ</t>
    </rPh>
    <rPh sb="12" eb="14">
      <t>ミサト</t>
    </rPh>
    <rPh sb="17" eb="19">
      <t>ムリ</t>
    </rPh>
    <rPh sb="20" eb="22">
      <t>バアイ</t>
    </rPh>
    <rPh sb="27" eb="30">
      <t>ショウネンダン</t>
    </rPh>
    <rPh sb="48" eb="50">
      <t>バアイ</t>
    </rPh>
    <phoneticPr fontId="6"/>
  </si>
  <si>
    <t>３．リーグ戦は　　月　　日を終了日とします。</t>
    <rPh sb="5" eb="6">
      <t>セン</t>
    </rPh>
    <rPh sb="9" eb="10">
      <t>ガツ</t>
    </rPh>
    <rPh sb="12" eb="13">
      <t>ニチ</t>
    </rPh>
    <rPh sb="14" eb="17">
      <t>シュウリョウビ</t>
    </rPh>
    <phoneticPr fontId="6"/>
  </si>
  <si>
    <t>第２７回　ドリ－ムリ－グ</t>
    <phoneticPr fontId="6"/>
  </si>
  <si>
    <t>ホワイトシャーク</t>
    <phoneticPr fontId="6"/>
  </si>
  <si>
    <t>５．試合結果連絡：当日の試合結果を取りまとめの上、試合後、２，３日中に、事務局（佐々木）まで</t>
    <rPh sb="2" eb="4">
      <t>シアイ</t>
    </rPh>
    <rPh sb="4" eb="6">
      <t>ケッカ</t>
    </rPh>
    <rPh sb="6" eb="8">
      <t>レンラク</t>
    </rPh>
    <rPh sb="9" eb="11">
      <t>トウジツ</t>
    </rPh>
    <rPh sb="12" eb="14">
      <t>シアイ</t>
    </rPh>
    <rPh sb="14" eb="16">
      <t>ケッカ</t>
    </rPh>
    <rPh sb="17" eb="18">
      <t>ト</t>
    </rPh>
    <rPh sb="23" eb="24">
      <t>ウエ</t>
    </rPh>
    <rPh sb="25" eb="27">
      <t>シアイ</t>
    </rPh>
    <rPh sb="27" eb="28">
      <t>ゴ</t>
    </rPh>
    <rPh sb="32" eb="33">
      <t>ヒ</t>
    </rPh>
    <rPh sb="33" eb="34">
      <t>チュウ</t>
    </rPh>
    <rPh sb="36" eb="39">
      <t>ジムキョク</t>
    </rPh>
    <rPh sb="40" eb="43">
      <t>ササキ</t>
    </rPh>
    <phoneticPr fontId="6"/>
  </si>
  <si>
    <t>５．マッチメイク後の不参加は極力ご遠慮ください。無連絡不参加は原則不戦敗（０－５）と致します。</t>
    <rPh sb="8" eb="9">
      <t>ゴ</t>
    </rPh>
    <rPh sb="10" eb="13">
      <t>フサンカ</t>
    </rPh>
    <rPh sb="14" eb="16">
      <t>キョクリョク</t>
    </rPh>
    <rPh sb="17" eb="19">
      <t>エンリョ</t>
    </rPh>
    <rPh sb="24" eb="25">
      <t>ム</t>
    </rPh>
    <rPh sb="25" eb="27">
      <t>レンラク</t>
    </rPh>
    <rPh sb="27" eb="30">
      <t>フサンカ</t>
    </rPh>
    <rPh sb="31" eb="33">
      <t>ゲンソク</t>
    </rPh>
    <rPh sb="33" eb="35">
      <t>フセン</t>
    </rPh>
    <rPh sb="35" eb="36">
      <t>ハイ</t>
    </rPh>
    <rPh sb="42" eb="43">
      <t>イタ</t>
    </rPh>
    <phoneticPr fontId="6"/>
  </si>
  <si>
    <t>　　　（不測の事態、事情の場合は配慮いたします）</t>
    <rPh sb="4" eb="6">
      <t>フソク</t>
    </rPh>
    <rPh sb="7" eb="9">
      <t>ジタイ</t>
    </rPh>
    <rPh sb="10" eb="12">
      <t>ジジョウ</t>
    </rPh>
    <rPh sb="13" eb="15">
      <t>バアイ</t>
    </rPh>
    <rPh sb="16" eb="18">
      <t>ハイリョ</t>
    </rPh>
    <phoneticPr fontId="6"/>
  </si>
  <si>
    <t>a</t>
    <phoneticPr fontId="6"/>
  </si>
  <si>
    <t>b</t>
    <phoneticPr fontId="6"/>
  </si>
  <si>
    <t>草加東</t>
    <rPh sb="0" eb="3">
      <t>ソウカヒガシ</t>
    </rPh>
    <phoneticPr fontId="6"/>
  </si>
  <si>
    <t>草加東サッカー</t>
    <rPh sb="0" eb="3">
      <t>ソウカヒガシ</t>
    </rPh>
    <phoneticPr fontId="6"/>
  </si>
  <si>
    <t>越谷FC</t>
    <rPh sb="0" eb="2">
      <t>コシガヤ</t>
    </rPh>
    <phoneticPr fontId="6"/>
  </si>
  <si>
    <t>高砂</t>
    <rPh sb="0" eb="2">
      <t>タカサゴ</t>
    </rPh>
    <phoneticPr fontId="6"/>
  </si>
  <si>
    <t>西町</t>
    <rPh sb="0" eb="2">
      <t>ニシチョウ</t>
    </rPh>
    <phoneticPr fontId="6"/>
  </si>
  <si>
    <t>ホワイト</t>
    <phoneticPr fontId="6"/>
  </si>
  <si>
    <t>ホワイトシャーク</t>
  </si>
  <si>
    <t>戸ヶ崎</t>
    <rPh sb="0" eb="3">
      <t>トガサキ</t>
    </rPh>
    <phoneticPr fontId="6"/>
  </si>
  <si>
    <t>桜</t>
    <rPh sb="0" eb="1">
      <t>サクラ</t>
    </rPh>
    <phoneticPr fontId="6"/>
  </si>
  <si>
    <t>大相模</t>
    <rPh sb="0" eb="3">
      <t>オオサガミ</t>
    </rPh>
    <phoneticPr fontId="6"/>
  </si>
  <si>
    <t>越谷南</t>
    <rPh sb="0" eb="3">
      <t>コシガヤミナミ</t>
    </rPh>
    <phoneticPr fontId="6"/>
  </si>
  <si>
    <t>立花</t>
    <rPh sb="0" eb="2">
      <t>タチバナ</t>
    </rPh>
    <phoneticPr fontId="6"/>
  </si>
  <si>
    <t>桜井</t>
    <rPh sb="0" eb="2">
      <t>サクライ</t>
    </rPh>
    <phoneticPr fontId="6"/>
  </si>
  <si>
    <t>越谷PC</t>
    <rPh sb="0" eb="2">
      <t>コシガヤ</t>
    </rPh>
    <phoneticPr fontId="6"/>
  </si>
  <si>
    <t>北野</t>
    <rPh sb="0" eb="2">
      <t>キタノ</t>
    </rPh>
    <phoneticPr fontId="6"/>
  </si>
  <si>
    <t>南郷</t>
    <rPh sb="0" eb="2">
      <t>ナンサト</t>
    </rPh>
    <phoneticPr fontId="6"/>
  </si>
  <si>
    <t>つつみ</t>
    <phoneticPr fontId="6"/>
  </si>
  <si>
    <t>つつみＦＣ</t>
  </si>
  <si>
    <t>彦成</t>
    <rPh sb="0" eb="2">
      <t>ヒコナリ</t>
    </rPh>
    <phoneticPr fontId="6"/>
  </si>
  <si>
    <t>宮本</t>
    <rPh sb="0" eb="2">
      <t>ミヤモト</t>
    </rPh>
    <phoneticPr fontId="6"/>
  </si>
  <si>
    <t>草加東</t>
  </si>
  <si>
    <t>越谷FC</t>
  </si>
  <si>
    <t>高砂</t>
  </si>
  <si>
    <t>西町</t>
  </si>
  <si>
    <t>ホワイト</t>
  </si>
  <si>
    <t>戸ヶ崎</t>
  </si>
  <si>
    <t>桜</t>
  </si>
  <si>
    <t>大相模</t>
  </si>
  <si>
    <t>越谷南</t>
  </si>
  <si>
    <t>a</t>
  </si>
  <si>
    <t>A</t>
  </si>
  <si>
    <t>B</t>
  </si>
  <si>
    <t>C</t>
  </si>
  <si>
    <t>D</t>
  </si>
  <si>
    <t>E</t>
  </si>
  <si>
    <t>F</t>
  </si>
  <si>
    <t>G</t>
  </si>
  <si>
    <t>H</t>
  </si>
  <si>
    <t>I</t>
  </si>
  <si>
    <t>立花</t>
  </si>
  <si>
    <t>桜井</t>
  </si>
  <si>
    <t>越谷PC</t>
  </si>
  <si>
    <t>北野</t>
  </si>
  <si>
    <t>南郷</t>
  </si>
  <si>
    <t>つつみ</t>
  </si>
  <si>
    <t>彦成</t>
  </si>
  <si>
    <t>宮本</t>
  </si>
  <si>
    <t>三郷</t>
  </si>
  <si>
    <t>b</t>
  </si>
  <si>
    <t>J</t>
  </si>
  <si>
    <t>K</t>
  </si>
  <si>
    <t>L</t>
  </si>
  <si>
    <t>M</t>
  </si>
  <si>
    <t>N</t>
  </si>
  <si>
    <t>P</t>
  </si>
  <si>
    <t>Q</t>
  </si>
  <si>
    <t>R</t>
  </si>
  <si>
    <t>草加東</t>
    <rPh sb="0" eb="2">
      <t>ソウカ</t>
    </rPh>
    <rPh sb="2" eb="3">
      <t>ヒガシ</t>
    </rPh>
    <phoneticPr fontId="6"/>
  </si>
  <si>
    <t>越谷南</t>
    <rPh sb="0" eb="2">
      <t>コシガヤ</t>
    </rPh>
    <rPh sb="2" eb="3">
      <t>ミナミ</t>
    </rPh>
    <phoneticPr fontId="6"/>
  </si>
  <si>
    <t>越谷PC</t>
    <rPh sb="0" eb="4">
      <t>コシガヤpc</t>
    </rPh>
    <phoneticPr fontId="6"/>
  </si>
  <si>
    <t>大相模</t>
    <rPh sb="0" eb="1">
      <t>オオ</t>
    </rPh>
    <phoneticPr fontId="6"/>
  </si>
  <si>
    <t>大相模</t>
    <rPh sb="0" eb="1">
      <t>オオ</t>
    </rPh>
    <rPh sb="1" eb="3">
      <t>サガミ</t>
    </rPh>
    <phoneticPr fontId="6"/>
  </si>
  <si>
    <t>第１節（　番匠免グランド　）</t>
    <rPh sb="2" eb="3">
      <t>セツ</t>
    </rPh>
    <rPh sb="5" eb="8">
      <t>バンショウメン</t>
    </rPh>
    <phoneticPr fontId="6"/>
  </si>
  <si>
    <t>主</t>
    <rPh sb="0" eb="1">
      <t>シュ</t>
    </rPh>
    <phoneticPr fontId="6"/>
  </si>
  <si>
    <t>副</t>
    <rPh sb="0" eb="1">
      <t>フク</t>
    </rPh>
    <phoneticPr fontId="6"/>
  </si>
  <si>
    <t>越谷ＦＣ</t>
    <rPh sb="0" eb="2">
      <t>コシガヤ</t>
    </rPh>
    <phoneticPr fontId="6"/>
  </si>
  <si>
    <t>第２節（　番匠免グランド　）</t>
    <rPh sb="2" eb="3">
      <t>セツ</t>
    </rPh>
    <rPh sb="5" eb="8">
      <t>バンショウメン</t>
    </rPh>
    <phoneticPr fontId="6"/>
  </si>
  <si>
    <t>越谷ＦＣ</t>
    <rPh sb="0" eb="4">
      <t>コシガヤfc</t>
    </rPh>
    <phoneticPr fontId="6"/>
  </si>
  <si>
    <t>西町</t>
    <rPh sb="0" eb="2">
      <t>ニシマチ</t>
    </rPh>
    <phoneticPr fontId="6"/>
  </si>
  <si>
    <t>担当　事務局</t>
    <rPh sb="0" eb="2">
      <t>タントウ</t>
    </rPh>
    <rPh sb="3" eb="6">
      <t>ジムキョク</t>
    </rPh>
    <phoneticPr fontId="6"/>
  </si>
  <si>
    <t>Ａ　Ｂ　Ｃ　Ｅ　Ｆ　Ｇ　Ｈ　Ｉ　Ｌ　Ｎ　Ｏ　Ｒ　</t>
    <phoneticPr fontId="6"/>
  </si>
  <si>
    <t>Ａ　Ｂ　Ｃ　Ｄ　Ｅ　Ｆ　Ｊ　Ｋ　Ｌ　Ｍ　Ｏ　Ｐ　</t>
    <phoneticPr fontId="6"/>
  </si>
  <si>
    <t>事務局</t>
    <rPh sb="0" eb="3">
      <t>ジムキョク</t>
    </rPh>
    <phoneticPr fontId="6"/>
  </si>
  <si>
    <t>第３節（　番匠免グランド　）</t>
    <rPh sb="2" eb="3">
      <t>セツ</t>
    </rPh>
    <rPh sb="5" eb="8">
      <t>バンショウメン</t>
    </rPh>
    <phoneticPr fontId="6"/>
  </si>
  <si>
    <t>南郷</t>
    <rPh sb="0" eb="1">
      <t>ナン</t>
    </rPh>
    <rPh sb="1" eb="2">
      <t>サト</t>
    </rPh>
    <phoneticPr fontId="6"/>
  </si>
  <si>
    <t>３節</t>
    <rPh sb="1" eb="2">
      <t>セツ</t>
    </rPh>
    <phoneticPr fontId="6"/>
  </si>
  <si>
    <t>３節</t>
    <phoneticPr fontId="6"/>
  </si>
  <si>
    <t>Ｃ　Ｄ　Ｇ　Ｈ　Ｉ　Ｊ　Ｋ　Ｎ　Ｏ　Ｐ　Ｑ　Ｒ　　</t>
    <phoneticPr fontId="6"/>
  </si>
  <si>
    <t>第４節（　番匠免グランド　）</t>
    <rPh sb="2" eb="3">
      <t>セツ</t>
    </rPh>
    <rPh sb="5" eb="8">
      <t>バンショウメン</t>
    </rPh>
    <phoneticPr fontId="6"/>
  </si>
  <si>
    <t>フ</t>
    <phoneticPr fontId="6"/>
  </si>
  <si>
    <t>４節</t>
    <rPh sb="1" eb="2">
      <t>セツ</t>
    </rPh>
    <phoneticPr fontId="6"/>
  </si>
  <si>
    <t>４節</t>
    <phoneticPr fontId="6"/>
  </si>
  <si>
    <t>Ｂ　Ｅ　Ｆ　Ｇ　Ｉ　Ｌ　Ｍ　Ｎ　Ｏ　Ｐ　Ｑ　Ｒ</t>
    <phoneticPr fontId="6"/>
  </si>
  <si>
    <t>担当　事務局 (三郷FC）</t>
    <rPh sb="0" eb="2">
      <t>タントウ</t>
    </rPh>
    <rPh sb="3" eb="6">
      <t>ジムキョク</t>
    </rPh>
    <rPh sb="8" eb="10">
      <t>ミサト</t>
    </rPh>
    <phoneticPr fontId="6"/>
  </si>
  <si>
    <t>担当　事務局（三郷FC）</t>
    <rPh sb="0" eb="2">
      <t>タントウ</t>
    </rPh>
    <rPh sb="3" eb="6">
      <t>ジムキョク</t>
    </rPh>
    <rPh sb="7" eb="9">
      <t>ミサト</t>
    </rPh>
    <phoneticPr fontId="6"/>
  </si>
  <si>
    <t>　　　　※グランド準備については、参加チームのご協力をお願いします。（8：00　第２試合までの各チーム １名お願いします。）</t>
    <rPh sb="9" eb="11">
      <t>ジュンビ</t>
    </rPh>
    <rPh sb="17" eb="19">
      <t>サンカ</t>
    </rPh>
    <rPh sb="24" eb="26">
      <t>キョウリョク</t>
    </rPh>
    <rPh sb="28" eb="29">
      <t>ネガ</t>
    </rPh>
    <rPh sb="40" eb="41">
      <t>ダイ</t>
    </rPh>
    <rPh sb="42" eb="44">
      <t>シアイ</t>
    </rPh>
    <rPh sb="47" eb="48">
      <t>カク</t>
    </rPh>
    <rPh sb="53" eb="54">
      <t>メイ</t>
    </rPh>
    <rPh sb="55" eb="56">
      <t>ネガ</t>
    </rPh>
    <phoneticPr fontId="6"/>
  </si>
  <si>
    <t>第２7回ドリームリーグ　出欠表</t>
    <rPh sb="0" eb="1">
      <t>ダイ</t>
    </rPh>
    <rPh sb="3" eb="4">
      <t>カイ</t>
    </rPh>
    <rPh sb="12" eb="15">
      <t>シュッケツヒョウ</t>
    </rPh>
    <phoneticPr fontId="27"/>
  </si>
  <si>
    <t>1節</t>
    <rPh sb="1" eb="2">
      <t>セツ</t>
    </rPh>
    <phoneticPr fontId="27"/>
  </si>
  <si>
    <t>２節</t>
    <rPh sb="1" eb="2">
      <t>セツ</t>
    </rPh>
    <phoneticPr fontId="27"/>
  </si>
  <si>
    <t>３節</t>
    <rPh sb="1" eb="2">
      <t>セツ</t>
    </rPh>
    <phoneticPr fontId="27"/>
  </si>
  <si>
    <t>４節</t>
    <rPh sb="1" eb="2">
      <t>セツ</t>
    </rPh>
    <phoneticPr fontId="27"/>
  </si>
  <si>
    <t>５節</t>
    <rPh sb="1" eb="2">
      <t>セツ</t>
    </rPh>
    <phoneticPr fontId="27"/>
  </si>
  <si>
    <t>６節</t>
    <rPh sb="1" eb="2">
      <t>セツ</t>
    </rPh>
    <phoneticPr fontId="27"/>
  </si>
  <si>
    <t>７節</t>
    <rPh sb="1" eb="2">
      <t>セツ</t>
    </rPh>
    <phoneticPr fontId="27"/>
  </si>
  <si>
    <t>A</t>
    <phoneticPr fontId="27"/>
  </si>
  <si>
    <t>草加東</t>
    <rPh sb="0" eb="2">
      <t>ソウカ</t>
    </rPh>
    <rPh sb="2" eb="3">
      <t>ヒガシ</t>
    </rPh>
    <phoneticPr fontId="27"/>
  </si>
  <si>
    <t>〇</t>
    <phoneticPr fontId="27"/>
  </si>
  <si>
    <t>×</t>
    <phoneticPr fontId="27"/>
  </si>
  <si>
    <t>B</t>
    <phoneticPr fontId="27"/>
  </si>
  <si>
    <t>越谷FC</t>
    <rPh sb="0" eb="2">
      <t>コシガヤ</t>
    </rPh>
    <phoneticPr fontId="27"/>
  </si>
  <si>
    <t>休み</t>
    <rPh sb="0" eb="1">
      <t>ヤス</t>
    </rPh>
    <phoneticPr fontId="27"/>
  </si>
  <si>
    <t>○</t>
    <phoneticPr fontId="27"/>
  </si>
  <si>
    <t>C</t>
    <phoneticPr fontId="27"/>
  </si>
  <si>
    <t>高砂</t>
    <rPh sb="0" eb="2">
      <t>タカサゴ</t>
    </rPh>
    <phoneticPr fontId="27"/>
  </si>
  <si>
    <t>D</t>
    <phoneticPr fontId="27"/>
  </si>
  <si>
    <t>西町</t>
    <rPh sb="0" eb="2">
      <t>ニシチョウ</t>
    </rPh>
    <phoneticPr fontId="27"/>
  </si>
  <si>
    <t>E</t>
    <phoneticPr fontId="27"/>
  </si>
  <si>
    <t>ホワイト</t>
    <phoneticPr fontId="27"/>
  </si>
  <si>
    <t>F</t>
    <phoneticPr fontId="27"/>
  </si>
  <si>
    <t>戸ヶ崎</t>
    <rPh sb="0" eb="3">
      <t>トガサキ</t>
    </rPh>
    <phoneticPr fontId="27"/>
  </si>
  <si>
    <t>G</t>
    <phoneticPr fontId="27"/>
  </si>
  <si>
    <t>桜</t>
    <rPh sb="0" eb="1">
      <t>サクラ</t>
    </rPh>
    <phoneticPr fontId="27"/>
  </si>
  <si>
    <t>H</t>
    <phoneticPr fontId="27"/>
  </si>
  <si>
    <t>大相模</t>
    <rPh sb="0" eb="3">
      <t>オオサガミ</t>
    </rPh>
    <phoneticPr fontId="27"/>
  </si>
  <si>
    <t>I</t>
    <phoneticPr fontId="27"/>
  </si>
  <si>
    <t>越谷南</t>
    <rPh sb="0" eb="2">
      <t>コシガヤ</t>
    </rPh>
    <rPh sb="2" eb="3">
      <t>ミナミ</t>
    </rPh>
    <phoneticPr fontId="27"/>
  </si>
  <si>
    <t>J</t>
    <phoneticPr fontId="27"/>
  </si>
  <si>
    <t>立花</t>
    <rPh sb="0" eb="2">
      <t>タチバナ</t>
    </rPh>
    <phoneticPr fontId="27"/>
  </si>
  <si>
    <t>K</t>
    <phoneticPr fontId="27"/>
  </si>
  <si>
    <t>桜井</t>
    <rPh sb="0" eb="2">
      <t>サクライ</t>
    </rPh>
    <phoneticPr fontId="27"/>
  </si>
  <si>
    <t>L</t>
    <phoneticPr fontId="27"/>
  </si>
  <si>
    <t>越谷PC</t>
    <rPh sb="0" eb="2">
      <t>コシガヤ</t>
    </rPh>
    <phoneticPr fontId="27"/>
  </si>
  <si>
    <t>M</t>
    <phoneticPr fontId="27"/>
  </si>
  <si>
    <t>北野</t>
    <rPh sb="0" eb="2">
      <t>キタノ</t>
    </rPh>
    <phoneticPr fontId="27"/>
  </si>
  <si>
    <t>×</t>
  </si>
  <si>
    <t>○</t>
  </si>
  <si>
    <t>N</t>
    <phoneticPr fontId="27"/>
  </si>
  <si>
    <t>南郷</t>
    <rPh sb="0" eb="1">
      <t>ナン</t>
    </rPh>
    <rPh sb="1" eb="2">
      <t>サト</t>
    </rPh>
    <phoneticPr fontId="27"/>
  </si>
  <si>
    <t>O</t>
    <phoneticPr fontId="27"/>
  </si>
  <si>
    <t>つつみ</t>
    <phoneticPr fontId="27"/>
  </si>
  <si>
    <t>P</t>
    <phoneticPr fontId="27"/>
  </si>
  <si>
    <t>彦成</t>
    <rPh sb="0" eb="2">
      <t>ヒコナリ</t>
    </rPh>
    <phoneticPr fontId="27"/>
  </si>
  <si>
    <t>Q</t>
    <phoneticPr fontId="27"/>
  </si>
  <si>
    <t>宮本</t>
    <rPh sb="0" eb="2">
      <t>ミヤモト</t>
    </rPh>
    <phoneticPr fontId="27"/>
  </si>
  <si>
    <t>R</t>
    <phoneticPr fontId="27"/>
  </si>
  <si>
    <t>三郷</t>
    <rPh sb="0" eb="2">
      <t>ミサト</t>
    </rPh>
    <phoneticPr fontId="27"/>
  </si>
  <si>
    <t>５節</t>
    <rPh sb="1" eb="2">
      <t>セツ</t>
    </rPh>
    <phoneticPr fontId="6"/>
  </si>
  <si>
    <t>第５節（　番匠免グランド　）</t>
    <rPh sb="2" eb="3">
      <t>セツ</t>
    </rPh>
    <rPh sb="5" eb="8">
      <t>バンショウメン</t>
    </rPh>
    <phoneticPr fontId="6"/>
  </si>
  <si>
    <t>中止</t>
    <rPh sb="0" eb="2">
      <t>チュウシ</t>
    </rPh>
    <phoneticPr fontId="6"/>
  </si>
  <si>
    <t>中止</t>
    <rPh sb="0" eb="2">
      <t>チュウシ</t>
    </rPh>
    <phoneticPr fontId="6"/>
  </si>
  <si>
    <t>５節</t>
    <rPh sb="1" eb="2">
      <t>セツ</t>
    </rPh>
    <phoneticPr fontId="6"/>
  </si>
  <si>
    <t>５節</t>
    <phoneticPr fontId="6"/>
  </si>
  <si>
    <t>Ｂ　Ｄ　Ｆ　Ｇ　Ｈ　Ｉ　Ｊ　Ｋ　Ｍ　Ｎ　Ｏ　Ｒ</t>
    <phoneticPr fontId="6"/>
  </si>
  <si>
    <t>立花</t>
    <rPh sb="0" eb="2">
      <t>タチバナ</t>
    </rPh>
    <phoneticPr fontId="6"/>
  </si>
  <si>
    <t>越谷南</t>
    <rPh sb="0" eb="2">
      <t>コシガヤ</t>
    </rPh>
    <rPh sb="2" eb="3">
      <t>ミナミ</t>
    </rPh>
    <phoneticPr fontId="6"/>
  </si>
  <si>
    <t>戸ヶ崎</t>
    <rPh sb="0" eb="3">
      <t>トガサキ</t>
    </rPh>
    <phoneticPr fontId="6"/>
  </si>
  <si>
    <t>桜</t>
    <rPh sb="0" eb="1">
      <t>サクラ</t>
    </rPh>
    <phoneticPr fontId="6"/>
  </si>
  <si>
    <t>北野</t>
    <rPh sb="0" eb="2">
      <t>キタノ</t>
    </rPh>
    <phoneticPr fontId="6"/>
  </si>
  <si>
    <t>桜井</t>
    <rPh sb="0" eb="2">
      <t>サクライ</t>
    </rPh>
    <phoneticPr fontId="6"/>
  </si>
  <si>
    <t>三郷</t>
    <rPh sb="0" eb="2">
      <t>ミサト</t>
    </rPh>
    <phoneticPr fontId="6"/>
  </si>
  <si>
    <t>健康チェックシート【提出用】</t>
    <rPh sb="10" eb="13">
      <t>テイシュツヨウ</t>
    </rPh>
    <phoneticPr fontId="33"/>
  </si>
  <si>
    <t>チーム名</t>
    <rPh sb="3" eb="4">
      <t>メイ</t>
    </rPh>
    <phoneticPr fontId="33"/>
  </si>
  <si>
    <t>代表者氏名</t>
    <rPh sb="0" eb="3">
      <t>ダイヒョウシャ</t>
    </rPh>
    <phoneticPr fontId="33"/>
  </si>
  <si>
    <t>試合日</t>
    <rPh sb="0" eb="3">
      <t>シアイビ</t>
    </rPh>
    <phoneticPr fontId="33"/>
  </si>
  <si>
    <t>　　　　　年　　　　　月　　　　　日（　　　）</t>
    <rPh sb="5" eb="6">
      <t>ネン</t>
    </rPh>
    <rPh sb="11" eb="12">
      <t>ガツ</t>
    </rPh>
    <rPh sb="17" eb="18">
      <t>ニチ</t>
    </rPh>
    <phoneticPr fontId="33"/>
  </si>
  <si>
    <t>□試合当日に、全ての項目を記入し、本部へ提出をしてください。</t>
    <rPh sb="1" eb="3">
      <t>シアイ</t>
    </rPh>
    <rPh sb="3" eb="5">
      <t>トウジツ</t>
    </rPh>
    <rPh sb="7" eb="8">
      <t>スベ</t>
    </rPh>
    <rPh sb="10" eb="12">
      <t>コウモク</t>
    </rPh>
    <rPh sb="13" eb="15">
      <t>キニュウ</t>
    </rPh>
    <rPh sb="17" eb="19">
      <t>ホンブ</t>
    </rPh>
    <rPh sb="20" eb="22">
      <t>テイシュツ</t>
    </rPh>
    <phoneticPr fontId="33"/>
  </si>
  <si>
    <t>□参加の欄は、試合に参加する選手に○、体調に異常があり帰宅させた場合は×こ記入してください。</t>
    <rPh sb="1" eb="3">
      <t>サンカ</t>
    </rPh>
    <rPh sb="4" eb="5">
      <t>ラン</t>
    </rPh>
    <rPh sb="7" eb="9">
      <t>シアイ</t>
    </rPh>
    <rPh sb="10" eb="12">
      <t>サンカ</t>
    </rPh>
    <rPh sb="14" eb="16">
      <t>センシュ</t>
    </rPh>
    <rPh sb="19" eb="21">
      <t>タイチョウ</t>
    </rPh>
    <rPh sb="22" eb="24">
      <t>イジョウ</t>
    </rPh>
    <rPh sb="27" eb="29">
      <t>キタク</t>
    </rPh>
    <rPh sb="32" eb="34">
      <t>バアイ</t>
    </rPh>
    <rPh sb="37" eb="39">
      <t>キニュウ</t>
    </rPh>
    <phoneticPr fontId="33"/>
  </si>
  <si>
    <t>№</t>
    <phoneticPr fontId="33"/>
  </si>
  <si>
    <t>氏名</t>
    <rPh sb="0" eb="2">
      <t>シメイ</t>
    </rPh>
    <phoneticPr fontId="33"/>
  </si>
  <si>
    <t>体　温</t>
    <phoneticPr fontId="33"/>
  </si>
  <si>
    <t>参加</t>
    <rPh sb="0" eb="2">
      <t>サンカ</t>
    </rPh>
    <phoneticPr fontId="33"/>
  </si>
  <si>
    <t>選手</t>
    <rPh sb="0" eb="2">
      <t>センシュ</t>
    </rPh>
    <phoneticPr fontId="33"/>
  </si>
  <si>
    <t>時間</t>
    <rPh sb="0" eb="2">
      <t>ジカン</t>
    </rPh>
    <phoneticPr fontId="33"/>
  </si>
  <si>
    <t>：</t>
    <phoneticPr fontId="33"/>
  </si>
  <si>
    <t>℃</t>
    <phoneticPr fontId="33"/>
  </si>
  <si>
    <t>指導者</t>
    <rPh sb="0" eb="3">
      <t>シドウシャ</t>
    </rPh>
    <phoneticPr fontId="33"/>
  </si>
  <si>
    <t>【チーム帯同指導者チェック項目】</t>
    <rPh sb="4" eb="6">
      <t>タイドウ</t>
    </rPh>
    <rPh sb="6" eb="9">
      <t>シドウシャ</t>
    </rPh>
    <rPh sb="13" eb="15">
      <t>コウモク</t>
    </rPh>
    <phoneticPr fontId="33"/>
  </si>
  <si>
    <t>□帯同指導者は、下記内容を必ず確認してください。確認した内容には、○を記入してください。</t>
    <rPh sb="1" eb="3">
      <t>タイドウ</t>
    </rPh>
    <rPh sb="3" eb="6">
      <t>シドウシャ</t>
    </rPh>
    <rPh sb="8" eb="10">
      <t>カキ</t>
    </rPh>
    <rPh sb="10" eb="12">
      <t>ナイヨウ</t>
    </rPh>
    <rPh sb="13" eb="14">
      <t>カナラ</t>
    </rPh>
    <rPh sb="15" eb="17">
      <t>カクニン</t>
    </rPh>
    <rPh sb="24" eb="26">
      <t>カクニン</t>
    </rPh>
    <rPh sb="28" eb="30">
      <t>ナイヨウ</t>
    </rPh>
    <rPh sb="35" eb="37">
      <t>キニュウ</t>
    </rPh>
    <phoneticPr fontId="33"/>
  </si>
  <si>
    <t>チェック項目</t>
    <rPh sb="4" eb="6">
      <t>コウモク</t>
    </rPh>
    <phoneticPr fontId="33"/>
  </si>
  <si>
    <t>チェック欄</t>
    <rPh sb="4" eb="5">
      <t>ラン</t>
    </rPh>
    <phoneticPr fontId="33"/>
  </si>
  <si>
    <t>当日、平熱を超える発熱者がいない。</t>
    <rPh sb="0" eb="2">
      <t>トウジツ</t>
    </rPh>
    <rPh sb="3" eb="5">
      <t>ヘイネツ</t>
    </rPh>
    <rPh sb="6" eb="7">
      <t>コ</t>
    </rPh>
    <rPh sb="9" eb="11">
      <t>ハツネツ</t>
    </rPh>
    <rPh sb="11" eb="12">
      <t>シャ</t>
    </rPh>
    <phoneticPr fontId="33"/>
  </si>
  <si>
    <t>４日前から、平熱を超える発熱者がいない。</t>
    <rPh sb="1" eb="3">
      <t>ニチマエ</t>
    </rPh>
    <rPh sb="6" eb="8">
      <t>ヘイネツ</t>
    </rPh>
    <rPh sb="9" eb="10">
      <t>コ</t>
    </rPh>
    <rPh sb="12" eb="14">
      <t>ハツネツ</t>
    </rPh>
    <rPh sb="14" eb="15">
      <t>シャ</t>
    </rPh>
    <phoneticPr fontId="33"/>
  </si>
  <si>
    <t>咳（せき）、のどの痛みなどの風邪症状がない。</t>
    <rPh sb="0" eb="1">
      <t>セキ</t>
    </rPh>
    <rPh sb="9" eb="10">
      <t>イタ</t>
    </rPh>
    <rPh sb="14" eb="16">
      <t>カゼ</t>
    </rPh>
    <rPh sb="16" eb="18">
      <t>ショウジョウ</t>
    </rPh>
    <phoneticPr fontId="33"/>
  </si>
  <si>
    <t>頭痛 ・ 腹痛などの症状がない。</t>
    <rPh sb="0" eb="2">
      <t>ズツウ</t>
    </rPh>
    <rPh sb="5" eb="7">
      <t>フクツウ</t>
    </rPh>
    <rPh sb="10" eb="12">
      <t>ショウジョウ</t>
    </rPh>
    <phoneticPr fontId="33"/>
  </si>
  <si>
    <t>選手集合時に、各選手の体調に異常の有無を確認した。</t>
    <rPh sb="0" eb="2">
      <t>センシュ</t>
    </rPh>
    <rPh sb="2" eb="4">
      <t>シュウゴウ</t>
    </rPh>
    <rPh sb="4" eb="5">
      <t>ジ</t>
    </rPh>
    <rPh sb="7" eb="10">
      <t>カクセンシュ</t>
    </rPh>
    <rPh sb="11" eb="13">
      <t>タイチョウ</t>
    </rPh>
    <rPh sb="14" eb="16">
      <t>イジョウ</t>
    </rPh>
    <rPh sb="17" eb="19">
      <t>ウム</t>
    </rPh>
    <rPh sb="20" eb="22">
      <t>カクニン</t>
    </rPh>
    <phoneticPr fontId="33"/>
  </si>
  <si>
    <t>記入者</t>
    <rPh sb="0" eb="2">
      <t>キニュウ</t>
    </rPh>
    <rPh sb="2" eb="3">
      <t>モノ</t>
    </rPh>
    <phoneticPr fontId="33"/>
  </si>
  <si>
    <t>連絡先（携帯）</t>
    <rPh sb="0" eb="3">
      <t>レンラクサキ</t>
    </rPh>
    <rPh sb="4" eb="6">
      <t>ケイタイ</t>
    </rPh>
    <phoneticPr fontId="33"/>
  </si>
  <si>
    <t>■この健康チェックシートは、一定の保管期間を設け、事務局にて廃棄いたします。</t>
    <rPh sb="3" eb="5">
      <t>ケンコウ</t>
    </rPh>
    <rPh sb="14" eb="16">
      <t>イッテイ</t>
    </rPh>
    <rPh sb="17" eb="19">
      <t>ホカン</t>
    </rPh>
    <rPh sb="19" eb="21">
      <t>キカン</t>
    </rPh>
    <rPh sb="22" eb="23">
      <t>モウ</t>
    </rPh>
    <rPh sb="25" eb="28">
      <t>ジムキョク</t>
    </rPh>
    <rPh sb="30" eb="32">
      <t>ハイキ</t>
    </rPh>
    <phoneticPr fontId="33"/>
  </si>
  <si>
    <t>保護者</t>
    <rPh sb="0" eb="3">
      <t>ホゴシャ</t>
    </rPh>
    <phoneticPr fontId="33"/>
  </si>
  <si>
    <t>　＊天候・グランドの状態により中止する場合は、各チームへＡＭ６：１５ごろ連絡いたします。</t>
    <rPh sb="2" eb="4">
      <t>テンコウ</t>
    </rPh>
    <rPh sb="10" eb="12">
      <t>ジョウタイ</t>
    </rPh>
    <rPh sb="15" eb="17">
      <t>チュウシ</t>
    </rPh>
    <rPh sb="19" eb="21">
      <t>バアイ</t>
    </rPh>
    <rPh sb="23" eb="24">
      <t>カク</t>
    </rPh>
    <rPh sb="36" eb="38">
      <t>レンラク</t>
    </rPh>
    <phoneticPr fontId="6"/>
  </si>
  <si>
    <t>×</t>
    <phoneticPr fontId="6"/>
  </si>
  <si>
    <t>〇</t>
    <phoneticPr fontId="6"/>
  </si>
  <si>
    <t>○</t>
    <phoneticPr fontId="6"/>
  </si>
  <si>
    <t>○</t>
    <phoneticPr fontId="6"/>
  </si>
  <si>
    <t>〇</t>
  </si>
  <si>
    <t>２節</t>
    <rPh sb="1" eb="2">
      <t>セツ</t>
    </rPh>
    <phoneticPr fontId="6"/>
  </si>
  <si>
    <t>１節</t>
    <rPh sb="1" eb="2">
      <t>セツ</t>
    </rPh>
    <phoneticPr fontId="6"/>
  </si>
  <si>
    <t>×</t>
    <phoneticPr fontId="6"/>
  </si>
  <si>
    <t>○</t>
    <phoneticPr fontId="6"/>
  </si>
  <si>
    <t>第６節（　番匠免グランド　）</t>
    <rPh sb="2" eb="3">
      <t>セツ</t>
    </rPh>
    <rPh sb="5" eb="8">
      <t>バンショウメン</t>
    </rPh>
    <phoneticPr fontId="6"/>
  </si>
  <si>
    <t>⑦</t>
    <phoneticPr fontId="6"/>
  </si>
  <si>
    <t>交</t>
    <rPh sb="0" eb="1">
      <t>コウ</t>
    </rPh>
    <phoneticPr fontId="6"/>
  </si>
  <si>
    <t>当該</t>
    <rPh sb="0" eb="2">
      <t>トウガイ</t>
    </rPh>
    <phoneticPr fontId="6"/>
  </si>
  <si>
    <t>６節</t>
    <rPh sb="1" eb="2">
      <t>セツ</t>
    </rPh>
    <phoneticPr fontId="6"/>
  </si>
  <si>
    <t>休み</t>
    <rPh sb="0" eb="1">
      <t>ヤス</t>
    </rPh>
    <phoneticPr fontId="6"/>
  </si>
  <si>
    <t>緊急事態宣言により中止</t>
    <rPh sb="0" eb="6">
      <t>キンキュウジタイセンゲン</t>
    </rPh>
    <rPh sb="9" eb="11">
      <t>チュウシ</t>
    </rPh>
    <phoneticPr fontId="6"/>
  </si>
  <si>
    <t>○</t>
    <phoneticPr fontId="6"/>
  </si>
  <si>
    <t>×</t>
    <phoneticPr fontId="6"/>
  </si>
  <si>
    <t>○</t>
    <phoneticPr fontId="6"/>
  </si>
  <si>
    <t>×</t>
    <phoneticPr fontId="6"/>
  </si>
  <si>
    <t>当該1名ずつ</t>
    <rPh sb="0" eb="2">
      <t>トウガイ</t>
    </rPh>
    <rPh sb="3" eb="4">
      <t>メイ</t>
    </rPh>
    <phoneticPr fontId="6"/>
  </si>
  <si>
    <t>×</t>
    <phoneticPr fontId="6"/>
  </si>
  <si>
    <t>Ｃ　Ｄ　Ｅ　Ｆ　Ｇ　Ｈ　Ｉ　Ｊ　Ｋ　Ｌ　Ｏ　Ｑ　Ｒ</t>
    <phoneticPr fontId="6"/>
  </si>
  <si>
    <t>８節</t>
    <rPh sb="1" eb="2">
      <t>セツ</t>
    </rPh>
    <phoneticPr fontId="6"/>
  </si>
  <si>
    <t>９節</t>
    <rPh sb="1" eb="2">
      <t>セツ</t>
    </rPh>
    <phoneticPr fontId="6"/>
  </si>
  <si>
    <t>第８節</t>
    <phoneticPr fontId="6"/>
  </si>
  <si>
    <t>第９節</t>
    <phoneticPr fontId="6"/>
  </si>
  <si>
    <t>×</t>
    <phoneticPr fontId="6"/>
  </si>
  <si>
    <t>×</t>
    <phoneticPr fontId="6"/>
  </si>
  <si>
    <t>×</t>
    <phoneticPr fontId="6"/>
  </si>
  <si>
    <t>○</t>
    <phoneticPr fontId="6"/>
  </si>
  <si>
    <t>━</t>
    <phoneticPr fontId="6"/>
  </si>
  <si>
    <t>第７節（　番匠免グランド　）</t>
    <rPh sb="2" eb="3">
      <t>セツ</t>
    </rPh>
    <rPh sb="5" eb="8">
      <t>バンショウメン</t>
    </rPh>
    <phoneticPr fontId="6"/>
  </si>
  <si>
    <t xml:space="preserve">担当　事務局 </t>
    <rPh sb="0" eb="2">
      <t>タントウ</t>
    </rPh>
    <rPh sb="3" eb="6">
      <t>ジムキョク</t>
    </rPh>
    <phoneticPr fontId="6"/>
  </si>
  <si>
    <t>Ａ　Ｄ　Ｈ　Ｉ　Ｑ</t>
    <phoneticPr fontId="6"/>
  </si>
  <si>
    <t>○</t>
    <phoneticPr fontId="6"/>
  </si>
  <si>
    <t>×</t>
    <phoneticPr fontId="6"/>
  </si>
  <si>
    <t>○</t>
    <phoneticPr fontId="6"/>
  </si>
  <si>
    <t>×</t>
    <phoneticPr fontId="6"/>
  </si>
  <si>
    <t>×</t>
    <phoneticPr fontId="6"/>
  </si>
  <si>
    <t>○</t>
    <phoneticPr fontId="6"/>
  </si>
  <si>
    <t>不戦勝</t>
    <rPh sb="0" eb="3">
      <t>フセンショウ</t>
    </rPh>
    <phoneticPr fontId="6"/>
  </si>
  <si>
    <t>不戦敗</t>
    <rPh sb="0" eb="3">
      <t>フセンパイ</t>
    </rPh>
    <phoneticPr fontId="6"/>
  </si>
  <si>
    <t>B　D　F　I　K　M　N　R</t>
    <phoneticPr fontId="6"/>
  </si>
  <si>
    <t>敢闘賞トーナメント</t>
    <rPh sb="0" eb="3">
      <t>カントウショウ</t>
    </rPh>
    <phoneticPr fontId="6"/>
  </si>
  <si>
    <t>決勝トーナメント</t>
    <phoneticPr fontId="6"/>
  </si>
  <si>
    <t>各トーナメント予備日</t>
    <rPh sb="0" eb="1">
      <t>カク</t>
    </rPh>
    <rPh sb="7" eb="10">
      <t>ヨビビ</t>
    </rPh>
    <phoneticPr fontId="6"/>
  </si>
  <si>
    <t>９節</t>
    <rPh sb="1" eb="2">
      <t>セツ</t>
    </rPh>
    <phoneticPr fontId="6"/>
  </si>
  <si>
    <t>第８節（　番匠免グランド　）</t>
    <rPh sb="2" eb="3">
      <t>セツ</t>
    </rPh>
    <rPh sb="5" eb="8">
      <t>バンショウメン</t>
    </rPh>
    <phoneticPr fontId="6"/>
  </si>
  <si>
    <t>B D F G H I J M N O Q R</t>
    <phoneticPr fontId="6"/>
  </si>
  <si>
    <t>桜小学校</t>
    <rPh sb="0" eb="4">
      <t>サクラショウガッコウ</t>
    </rPh>
    <phoneticPr fontId="6"/>
  </si>
  <si>
    <t>第９節（　番匠免グランド　）</t>
    <rPh sb="2" eb="3">
      <t>セツ</t>
    </rPh>
    <rPh sb="5" eb="8">
      <t>バンショウメン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</si>
</sst>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m&quot;月&quot;d&quot;日&quot;;@"/>
    <numFmt numFmtId="177" formatCode="\(aaa\)"/>
    <numFmt numFmtId="178" formatCode="[$-F800]dddd\,\ mmmm\ dd\,\ yyyy"/>
  </numFmts>
  <fonts count="41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8"/>
      <name val="ＭＳ Ｐゴシック"/>
      <family val="3"/>
      <charset val="128"/>
    </font>
    <font>
      <sz val="20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8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22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4"/>
      <color indexed="10"/>
      <name val="ＭＳ Ｐゴシック"/>
      <family val="3"/>
      <charset val="128"/>
    </font>
    <font>
      <sz val="16"/>
      <color indexed="9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indexed="10"/>
      <name val="ＭＳ ゴシック"/>
      <family val="3"/>
      <charset val="128"/>
    </font>
    <font>
      <b/>
      <sz val="18"/>
      <color rgb="FFFF0000"/>
      <name val="ＭＳ Ｐゴシック"/>
      <family val="3"/>
      <charset val="128"/>
    </font>
    <font>
      <sz val="12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indexed="8"/>
      <name val="游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9.9499999999999993"/>
      <color rgb="FF000000"/>
      <name val="ＭＳ Ｐゴシック"/>
      <family val="3"/>
      <charset val="128"/>
    </font>
    <font>
      <sz val="14"/>
      <color rgb="FFFF0000"/>
      <name val="ＭＳ Ｐゴシック"/>
      <family val="3"/>
      <charset val="128"/>
    </font>
    <font>
      <b/>
      <sz val="14"/>
      <color rgb="FFFF0000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96">
    <border>
      <left/>
      <right/>
      <top/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uble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uble">
        <color indexed="64"/>
      </right>
      <top style="thin">
        <color indexed="64"/>
      </top>
      <bottom/>
      <diagonal/>
    </border>
    <border>
      <left style="dotted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tted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5" fillId="0" borderId="0"/>
    <xf numFmtId="0" fontId="4" fillId="0" borderId="0">
      <alignment vertical="center"/>
    </xf>
    <xf numFmtId="0" fontId="3" fillId="0" borderId="0">
      <alignment vertical="center"/>
    </xf>
    <xf numFmtId="0" fontId="32" fillId="0" borderId="0"/>
  </cellStyleXfs>
  <cellXfs count="469">
    <xf numFmtId="0" fontId="0" fillId="0" borderId="0" xfId="0"/>
    <xf numFmtId="0" fontId="7" fillId="0" borderId="0" xfId="0" applyFont="1"/>
    <xf numFmtId="56" fontId="7" fillId="0" borderId="0" xfId="0" applyNumberFormat="1" applyFont="1"/>
    <xf numFmtId="0" fontId="8" fillId="0" borderId="0" xfId="0" applyFont="1"/>
    <xf numFmtId="0" fontId="9" fillId="0" borderId="0" xfId="0" applyFont="1"/>
    <xf numFmtId="56" fontId="11" fillId="0" borderId="1" xfId="0" applyNumberFormat="1" applyFont="1" applyBorder="1"/>
    <xf numFmtId="0" fontId="11" fillId="0" borderId="2" xfId="0" applyFont="1" applyBorder="1"/>
    <xf numFmtId="56" fontId="11" fillId="0" borderId="2" xfId="0" applyNumberFormat="1" applyFont="1" applyBorder="1"/>
    <xf numFmtId="0" fontId="12" fillId="0" borderId="0" xfId="0" applyFont="1"/>
    <xf numFmtId="0" fontId="0" fillId="0" borderId="3" xfId="0" applyBorder="1" applyAlignment="1">
      <alignment horizontal="center" vertical="center"/>
    </xf>
    <xf numFmtId="0" fontId="5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7" fillId="0" borderId="4" xfId="0" applyFont="1" applyBorder="1" applyAlignment="1">
      <alignment horizontal="right" vertical="center"/>
    </xf>
    <xf numFmtId="56" fontId="9" fillId="0" borderId="5" xfId="0" applyNumberFormat="1" applyFont="1" applyBorder="1" applyAlignment="1">
      <alignment vertical="center"/>
    </xf>
    <xf numFmtId="0" fontId="7" fillId="0" borderId="6" xfId="0" applyFont="1" applyBorder="1" applyAlignment="1">
      <alignment vertical="center"/>
    </xf>
    <xf numFmtId="56" fontId="11" fillId="0" borderId="7" xfId="0" applyNumberFormat="1" applyFont="1" applyBorder="1"/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14" fontId="11" fillId="0" borderId="0" xfId="0" applyNumberFormat="1" applyFont="1"/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7" fillId="0" borderId="18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8" xfId="0" applyFont="1" applyBorder="1" applyAlignment="1">
      <alignment horizontal="left" vertical="center"/>
    </xf>
    <xf numFmtId="20" fontId="5" fillId="0" borderId="18" xfId="0" applyNumberFormat="1" applyFont="1" applyBorder="1"/>
    <xf numFmtId="0" fontId="5" fillId="0" borderId="18" xfId="0" applyFont="1" applyBorder="1"/>
    <xf numFmtId="20" fontId="5" fillId="0" borderId="18" xfId="0" applyNumberFormat="1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20" fontId="5" fillId="0" borderId="0" xfId="0" applyNumberFormat="1" applyFont="1"/>
    <xf numFmtId="0" fontId="5" fillId="0" borderId="0" xfId="0" applyFont="1"/>
    <xf numFmtId="20" fontId="5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0" xfId="0" applyFont="1"/>
    <xf numFmtId="0" fontId="10" fillId="0" borderId="19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18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9" fillId="0" borderId="18" xfId="0" applyFont="1" applyBorder="1" applyAlignment="1">
      <alignment horizontal="center" vertical="center"/>
    </xf>
    <xf numFmtId="0" fontId="19" fillId="2" borderId="23" xfId="0" applyFont="1" applyFill="1" applyBorder="1" applyAlignment="1">
      <alignment horizontal="center" vertical="center"/>
    </xf>
    <xf numFmtId="0" fontId="19" fillId="0" borderId="24" xfId="0" applyFont="1" applyBorder="1" applyAlignment="1">
      <alignment horizontal="center" vertical="center"/>
    </xf>
    <xf numFmtId="0" fontId="19" fillId="2" borderId="18" xfId="0" applyFont="1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19" fillId="0" borderId="27" xfId="0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2" borderId="31" xfId="0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0" fontId="0" fillId="2" borderId="29" xfId="0" applyFill="1" applyBorder="1" applyAlignment="1">
      <alignment horizontal="center" vertical="center"/>
    </xf>
    <xf numFmtId="0" fontId="19" fillId="0" borderId="32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7" fillId="0" borderId="3" xfId="0" applyFont="1" applyBorder="1" applyAlignment="1">
      <alignment horizontal="right" vertical="center"/>
    </xf>
    <xf numFmtId="0" fontId="7" fillId="0" borderId="33" xfId="0" applyFont="1" applyBorder="1" applyAlignment="1">
      <alignment vertical="center"/>
    </xf>
    <xf numFmtId="0" fontId="7" fillId="0" borderId="34" xfId="0" applyFont="1" applyBorder="1" applyAlignment="1">
      <alignment vertical="center"/>
    </xf>
    <xf numFmtId="0" fontId="10" fillId="0" borderId="33" xfId="0" applyFont="1" applyBorder="1" applyAlignment="1">
      <alignment horizontal="left" vertical="center"/>
    </xf>
    <xf numFmtId="56" fontId="9" fillId="0" borderId="35" xfId="0" applyNumberFormat="1" applyFont="1" applyBorder="1" applyAlignment="1">
      <alignment vertical="center"/>
    </xf>
    <xf numFmtId="0" fontId="7" fillId="0" borderId="36" xfId="0" applyFont="1" applyBorder="1" applyAlignment="1">
      <alignment vertical="center"/>
    </xf>
    <xf numFmtId="0" fontId="10" fillId="0" borderId="36" xfId="0" applyFont="1" applyBorder="1" applyAlignment="1">
      <alignment horizontal="left" vertical="center"/>
    </xf>
    <xf numFmtId="0" fontId="10" fillId="0" borderId="38" xfId="0" applyFont="1" applyBorder="1" applyAlignment="1">
      <alignment horizontal="left" vertical="center"/>
    </xf>
    <xf numFmtId="0" fontId="7" fillId="0" borderId="39" xfId="0" applyFont="1" applyBorder="1" applyAlignment="1">
      <alignment horizontal="right" vertical="center"/>
    </xf>
    <xf numFmtId="56" fontId="9" fillId="0" borderId="1" xfId="0" applyNumberFormat="1" applyFont="1" applyBorder="1" applyAlignment="1">
      <alignment vertical="center"/>
    </xf>
    <xf numFmtId="0" fontId="7" fillId="0" borderId="40" xfId="0" applyFont="1" applyBorder="1" applyAlignment="1">
      <alignment vertical="center"/>
    </xf>
    <xf numFmtId="0" fontId="14" fillId="0" borderId="41" xfId="0" applyFont="1" applyBorder="1" applyAlignment="1">
      <alignment vertical="center"/>
    </xf>
    <xf numFmtId="20" fontId="0" fillId="0" borderId="0" xfId="0" applyNumberFormat="1" applyAlignment="1">
      <alignment horizontal="center" vertical="center"/>
    </xf>
    <xf numFmtId="0" fontId="7" fillId="0" borderId="0" xfId="1" applyFont="1"/>
    <xf numFmtId="0" fontId="19" fillId="0" borderId="0" xfId="1" applyFont="1" applyAlignment="1">
      <alignment horizontal="center" vertical="center"/>
    </xf>
    <xf numFmtId="0" fontId="19" fillId="0" borderId="0" xfId="1" applyFont="1"/>
    <xf numFmtId="0" fontId="11" fillId="0" borderId="7" xfId="0" applyFont="1" applyBorder="1" applyAlignment="1">
      <alignment horizontal="left"/>
    </xf>
    <xf numFmtId="21" fontId="22" fillId="0" borderId="38" xfId="0" applyNumberFormat="1" applyFont="1" applyBorder="1" applyAlignment="1">
      <alignment vertical="center"/>
    </xf>
    <xf numFmtId="21" fontId="22" fillId="0" borderId="42" xfId="0" applyNumberFormat="1" applyFont="1" applyBorder="1" applyAlignment="1">
      <alignment vertical="center"/>
    </xf>
    <xf numFmtId="0" fontId="7" fillId="0" borderId="0" xfId="0" applyFont="1" applyAlignment="1">
      <alignment horizontal="left"/>
    </xf>
    <xf numFmtId="0" fontId="10" fillId="0" borderId="34" xfId="0" applyFont="1" applyBorder="1" applyAlignment="1">
      <alignment horizontal="left" vertical="center"/>
    </xf>
    <xf numFmtId="0" fontId="10" fillId="0" borderId="40" xfId="0" applyFont="1" applyBorder="1" applyAlignment="1">
      <alignment horizontal="left" vertical="center"/>
    </xf>
    <xf numFmtId="0" fontId="7" fillId="0" borderId="43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0" fillId="0" borderId="0" xfId="0" applyAlignment="1">
      <alignment horizontal="left"/>
    </xf>
    <xf numFmtId="0" fontId="5" fillId="0" borderId="44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0" fontId="7" fillId="0" borderId="46" xfId="0" applyFont="1" applyBorder="1" applyAlignment="1">
      <alignment horizontal="right" vertical="center"/>
    </xf>
    <xf numFmtId="0" fontId="7" fillId="0" borderId="47" xfId="0" applyFont="1" applyBorder="1" applyAlignment="1">
      <alignment vertical="center"/>
    </xf>
    <xf numFmtId="0" fontId="7" fillId="0" borderId="48" xfId="0" applyFont="1" applyBorder="1" applyAlignment="1">
      <alignment vertical="center"/>
    </xf>
    <xf numFmtId="0" fontId="10" fillId="0" borderId="47" xfId="0" applyFont="1" applyBorder="1" applyAlignment="1">
      <alignment horizontal="left" vertical="center"/>
    </xf>
    <xf numFmtId="0" fontId="10" fillId="0" borderId="48" xfId="0" applyFont="1" applyBorder="1" applyAlignment="1">
      <alignment horizontal="left" vertical="center"/>
    </xf>
    <xf numFmtId="0" fontId="21" fillId="0" borderId="46" xfId="0" applyFont="1" applyBorder="1" applyAlignment="1">
      <alignment horizontal="right" vertical="center"/>
    </xf>
    <xf numFmtId="56" fontId="9" fillId="0" borderId="33" xfId="0" applyNumberFormat="1" applyFont="1" applyBorder="1" applyAlignment="1">
      <alignment vertical="center"/>
    </xf>
    <xf numFmtId="56" fontId="9" fillId="0" borderId="36" xfId="0" applyNumberFormat="1" applyFont="1" applyBorder="1" applyAlignment="1">
      <alignment vertical="center"/>
    </xf>
    <xf numFmtId="56" fontId="9" fillId="0" borderId="43" xfId="0" applyNumberFormat="1" applyFont="1" applyBorder="1" applyAlignment="1">
      <alignment vertical="center"/>
    </xf>
    <xf numFmtId="0" fontId="0" fillId="0" borderId="0" xfId="0" applyAlignment="1">
      <alignment horizontal="center"/>
    </xf>
    <xf numFmtId="56" fontId="12" fillId="0" borderId="0" xfId="0" applyNumberFormat="1" applyFont="1" applyAlignment="1">
      <alignment wrapText="1"/>
    </xf>
    <xf numFmtId="56" fontId="12" fillId="0" borderId="0" xfId="0" applyNumberFormat="1" applyFont="1"/>
    <xf numFmtId="56" fontId="9" fillId="0" borderId="49" xfId="0" applyNumberFormat="1" applyFont="1" applyBorder="1" applyAlignment="1">
      <alignment vertical="center"/>
    </xf>
    <xf numFmtId="0" fontId="11" fillId="0" borderId="0" xfId="0" applyFont="1"/>
    <xf numFmtId="0" fontId="11" fillId="0" borderId="0" xfId="0" applyFont="1" applyAlignment="1">
      <alignment vertical="center"/>
    </xf>
    <xf numFmtId="0" fontId="11" fillId="0" borderId="36" xfId="0" applyFont="1" applyBorder="1"/>
    <xf numFmtId="0" fontId="11" fillId="0" borderId="40" xfId="0" applyFont="1" applyBorder="1"/>
    <xf numFmtId="0" fontId="23" fillId="0" borderId="33" xfId="0" applyFont="1" applyBorder="1" applyAlignment="1">
      <alignment horizontal="center" vertical="center"/>
    </xf>
    <xf numFmtId="0" fontId="23" fillId="0" borderId="36" xfId="0" applyFont="1" applyBorder="1" applyAlignment="1">
      <alignment horizontal="center" vertical="center"/>
    </xf>
    <xf numFmtId="0" fontId="23" fillId="0" borderId="43" xfId="0" applyFont="1" applyBorder="1" applyAlignment="1">
      <alignment horizontal="center" vertical="center"/>
    </xf>
    <xf numFmtId="0" fontId="10" fillId="0" borderId="50" xfId="0" applyFont="1" applyBorder="1" applyAlignment="1">
      <alignment horizontal="center" vertical="center"/>
    </xf>
    <xf numFmtId="177" fontId="8" fillId="0" borderId="0" xfId="0" applyNumberFormat="1" applyFont="1" applyAlignment="1">
      <alignment horizontal="left" vertical="center"/>
    </xf>
    <xf numFmtId="0" fontId="10" fillId="0" borderId="51" xfId="0" applyFont="1" applyBorder="1" applyAlignment="1">
      <alignment horizontal="center" vertical="center"/>
    </xf>
    <xf numFmtId="0" fontId="10" fillId="0" borderId="52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/>
    </xf>
    <xf numFmtId="0" fontId="11" fillId="0" borderId="40" xfId="0" applyFont="1" applyBorder="1" applyAlignment="1">
      <alignment horizontal="center"/>
    </xf>
    <xf numFmtId="0" fontId="0" fillId="0" borderId="34" xfId="0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20" fontId="0" fillId="0" borderId="30" xfId="0" applyNumberFormat="1" applyBorder="1" applyAlignment="1">
      <alignment horizontal="center" vertical="center"/>
    </xf>
    <xf numFmtId="20" fontId="0" fillId="0" borderId="53" xfId="0" applyNumberForma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19" fillId="0" borderId="54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/>
    </xf>
    <xf numFmtId="0" fontId="11" fillId="0" borderId="46" xfId="0" applyFont="1" applyBorder="1" applyAlignment="1">
      <alignment horizontal="center"/>
    </xf>
    <xf numFmtId="0" fontId="11" fillId="0" borderId="47" xfId="0" applyFont="1" applyBorder="1"/>
    <xf numFmtId="0" fontId="11" fillId="0" borderId="48" xfId="0" applyFont="1" applyBorder="1"/>
    <xf numFmtId="56" fontId="11" fillId="0" borderId="55" xfId="0" applyNumberFormat="1" applyFont="1" applyBorder="1"/>
    <xf numFmtId="56" fontId="11" fillId="0" borderId="56" xfId="0" applyNumberFormat="1" applyFont="1" applyBorder="1"/>
    <xf numFmtId="0" fontId="11" fillId="0" borderId="48" xfId="0" applyFont="1" applyBorder="1" applyAlignment="1">
      <alignment horizontal="center"/>
    </xf>
    <xf numFmtId="0" fontId="11" fillId="0" borderId="47" xfId="0" applyFont="1" applyBorder="1" applyAlignment="1">
      <alignment vertical="center"/>
    </xf>
    <xf numFmtId="0" fontId="11" fillId="0" borderId="48" xfId="0" applyFont="1" applyBorder="1" applyAlignment="1">
      <alignment vertical="center"/>
    </xf>
    <xf numFmtId="176" fontId="11" fillId="0" borderId="57" xfId="0" applyNumberFormat="1" applyFont="1" applyBorder="1"/>
    <xf numFmtId="0" fontId="0" fillId="0" borderId="58" xfId="0" applyBorder="1"/>
    <xf numFmtId="0" fontId="0" fillId="0" borderId="59" xfId="0" applyBorder="1"/>
    <xf numFmtId="0" fontId="0" fillId="0" borderId="5" xfId="0" applyBorder="1"/>
    <xf numFmtId="0" fontId="0" fillId="0" borderId="43" xfId="0" applyBorder="1" applyAlignment="1">
      <alignment horizontal="left"/>
    </xf>
    <xf numFmtId="0" fontId="0" fillId="0" borderId="43" xfId="0" applyBorder="1"/>
    <xf numFmtId="0" fontId="0" fillId="0" borderId="60" xfId="0" applyBorder="1" applyAlignment="1">
      <alignment horizontal="center"/>
    </xf>
    <xf numFmtId="0" fontId="0" fillId="0" borderId="61" xfId="0" applyBorder="1" applyAlignment="1">
      <alignment horizontal="center"/>
    </xf>
    <xf numFmtId="0" fontId="0" fillId="0" borderId="62" xfId="0" applyBorder="1" applyAlignment="1">
      <alignment horizontal="center"/>
    </xf>
    <xf numFmtId="0" fontId="7" fillId="0" borderId="63" xfId="0" applyFont="1" applyBorder="1" applyAlignment="1">
      <alignment vertical="center"/>
    </xf>
    <xf numFmtId="0" fontId="25" fillId="0" borderId="0" xfId="0" applyFont="1" applyAlignment="1">
      <alignment horizontal="center" vertical="center"/>
    </xf>
    <xf numFmtId="0" fontId="0" fillId="0" borderId="0" xfId="0" applyFont="1"/>
    <xf numFmtId="0" fontId="0" fillId="0" borderId="64" xfId="0" applyFont="1" applyBorder="1" applyAlignment="1">
      <alignment horizontal="center" vertical="center"/>
    </xf>
    <xf numFmtId="0" fontId="0" fillId="0" borderId="65" xfId="0" applyFont="1" applyBorder="1" applyAlignment="1">
      <alignment horizontal="center" vertical="center"/>
    </xf>
    <xf numFmtId="20" fontId="0" fillId="0" borderId="28" xfId="0" applyNumberForma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20" fontId="0" fillId="0" borderId="66" xfId="0" applyNumberFormat="1" applyBorder="1" applyAlignment="1">
      <alignment horizontal="center" vertical="center"/>
    </xf>
    <xf numFmtId="20" fontId="0" fillId="0" borderId="31" xfId="0" applyNumberForma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0" fillId="0" borderId="67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0" fillId="0" borderId="68" xfId="0" applyFont="1" applyBorder="1" applyAlignment="1">
      <alignment horizontal="center" vertical="center"/>
    </xf>
    <xf numFmtId="0" fontId="0" fillId="0" borderId="69" xfId="0" applyFont="1" applyBorder="1" applyAlignment="1">
      <alignment horizontal="center" vertical="center"/>
    </xf>
    <xf numFmtId="0" fontId="0" fillId="0" borderId="7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4" borderId="19" xfId="0" applyFont="1" applyFill="1" applyBorder="1" applyAlignment="1">
      <alignment horizontal="center" vertical="center"/>
    </xf>
    <xf numFmtId="0" fontId="0" fillId="0" borderId="69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67" xfId="0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27" xfId="0" applyFont="1" applyBorder="1" applyAlignment="1">
      <alignment horizontal="center" vertical="center"/>
    </xf>
    <xf numFmtId="0" fontId="19" fillId="0" borderId="18" xfId="0" applyFont="1" applyBorder="1" applyAlignment="1">
      <alignment horizontal="center" vertical="center"/>
    </xf>
    <xf numFmtId="0" fontId="19" fillId="0" borderId="3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/>
    <xf numFmtId="0" fontId="3" fillId="0" borderId="0" xfId="3">
      <alignment vertical="center"/>
    </xf>
    <xf numFmtId="0" fontId="3" fillId="0" borderId="10" xfId="3" applyBorder="1">
      <alignment vertical="center"/>
    </xf>
    <xf numFmtId="0" fontId="3" fillId="0" borderId="10" xfId="3" applyBorder="1" applyAlignment="1">
      <alignment horizontal="center" vertical="center"/>
    </xf>
    <xf numFmtId="176" fontId="28" fillId="0" borderId="10" xfId="3" applyNumberFormat="1" applyFont="1" applyBorder="1" applyAlignment="1">
      <alignment horizontal="center" vertical="center"/>
    </xf>
    <xf numFmtId="56" fontId="28" fillId="0" borderId="10" xfId="3" applyNumberFormat="1" applyFont="1" applyBorder="1" applyAlignment="1">
      <alignment horizontal="center" vertical="center"/>
    </xf>
    <xf numFmtId="177" fontId="28" fillId="0" borderId="10" xfId="3" applyNumberFormat="1" applyFont="1" applyBorder="1" applyAlignment="1">
      <alignment horizontal="center" vertical="center"/>
    </xf>
    <xf numFmtId="0" fontId="3" fillId="3" borderId="10" xfId="3" applyFill="1" applyBorder="1" applyAlignment="1">
      <alignment horizontal="center" vertical="center"/>
    </xf>
    <xf numFmtId="0" fontId="29" fillId="0" borderId="10" xfId="3" applyFont="1" applyBorder="1" applyAlignment="1">
      <alignment horizontal="center" vertical="center"/>
    </xf>
    <xf numFmtId="0" fontId="29" fillId="5" borderId="10" xfId="3" applyFont="1" applyFill="1" applyBorder="1" applyAlignment="1">
      <alignment horizontal="center" vertical="center"/>
    </xf>
    <xf numFmtId="0" fontId="30" fillId="0" borderId="10" xfId="3" applyFont="1" applyBorder="1" applyAlignment="1">
      <alignment horizontal="center" vertical="center"/>
    </xf>
    <xf numFmtId="0" fontId="3" fillId="4" borderId="10" xfId="3" applyFill="1" applyBorder="1" applyAlignment="1">
      <alignment horizontal="center" vertical="center"/>
    </xf>
    <xf numFmtId="0" fontId="7" fillId="0" borderId="0" xfId="3" applyFont="1">
      <alignment vertical="center"/>
    </xf>
    <xf numFmtId="49" fontId="7" fillId="0" borderId="0" xfId="3" applyNumberFormat="1" applyFont="1">
      <alignment vertical="center"/>
    </xf>
    <xf numFmtId="0" fontId="3" fillId="0" borderId="0" xfId="3" applyAlignment="1">
      <alignment horizontal="center" vertical="center"/>
    </xf>
    <xf numFmtId="0" fontId="7" fillId="0" borderId="0" xfId="3" applyFont="1" applyAlignment="1">
      <alignment horizontal="center" vertical="center"/>
    </xf>
    <xf numFmtId="0" fontId="0" fillId="0" borderId="67" xfId="0" applyFont="1" applyFill="1" applyBorder="1" applyAlignment="1">
      <alignment horizontal="center" vertical="center"/>
    </xf>
    <xf numFmtId="0" fontId="29" fillId="0" borderId="10" xfId="3" applyFont="1" applyFill="1" applyBorder="1" applyAlignment="1">
      <alignment horizontal="center" vertical="center"/>
    </xf>
    <xf numFmtId="0" fontId="30" fillId="5" borderId="10" xfId="3" applyFont="1" applyFill="1" applyBorder="1" applyAlignment="1">
      <alignment horizontal="center" vertical="center"/>
    </xf>
    <xf numFmtId="0" fontId="29" fillId="0" borderId="19" xfId="3" applyFont="1" applyFill="1" applyBorder="1" applyAlignment="1">
      <alignment horizontal="center" vertical="center"/>
    </xf>
    <xf numFmtId="0" fontId="3" fillId="6" borderId="10" xfId="3" applyFill="1" applyBorder="1" applyAlignment="1">
      <alignment horizontal="center" vertical="center"/>
    </xf>
    <xf numFmtId="56" fontId="28" fillId="6" borderId="10" xfId="3" applyNumberFormat="1" applyFont="1" applyFill="1" applyBorder="1" applyAlignment="1">
      <alignment horizontal="center" vertical="center"/>
    </xf>
    <xf numFmtId="177" fontId="28" fillId="6" borderId="10" xfId="3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/>
    </xf>
    <xf numFmtId="0" fontId="0" fillId="0" borderId="69" xfId="0" applyFont="1" applyFill="1" applyBorder="1" applyAlignment="1">
      <alignment horizontal="center" vertical="center"/>
    </xf>
    <xf numFmtId="0" fontId="0" fillId="0" borderId="70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0" fillId="0" borderId="68" xfId="0" applyFont="1" applyFill="1" applyBorder="1" applyAlignment="1">
      <alignment horizontal="center" vertical="center"/>
    </xf>
    <xf numFmtId="0" fontId="7" fillId="0" borderId="28" xfId="4" applyFont="1" applyBorder="1" applyAlignment="1">
      <alignment vertical="center"/>
    </xf>
    <xf numFmtId="0" fontId="11" fillId="0" borderId="28" xfId="4" applyFont="1" applyBorder="1" applyAlignment="1">
      <alignment vertical="center"/>
    </xf>
    <xf numFmtId="0" fontId="34" fillId="0" borderId="28" xfId="4" applyFont="1" applyBorder="1" applyAlignment="1">
      <alignment vertical="center"/>
    </xf>
    <xf numFmtId="0" fontId="35" fillId="0" borderId="0" xfId="4" applyFont="1"/>
    <xf numFmtId="0" fontId="36" fillId="0" borderId="95" xfId="4" applyFont="1" applyBorder="1" applyAlignment="1">
      <alignment vertical="top"/>
    </xf>
    <xf numFmtId="0" fontId="38" fillId="0" borderId="0" xfId="4" applyFont="1"/>
    <xf numFmtId="0" fontId="35" fillId="0" borderId="0" xfId="4" applyFont="1" applyAlignment="1">
      <alignment horizontal="left" vertical="center"/>
    </xf>
    <xf numFmtId="0" fontId="38" fillId="7" borderId="10" xfId="4" applyFont="1" applyFill="1" applyBorder="1" applyAlignment="1">
      <alignment horizontal="center" vertical="center" wrapText="1"/>
    </xf>
    <xf numFmtId="0" fontId="35" fillId="0" borderId="0" xfId="4" applyFont="1" applyAlignment="1">
      <alignment vertical="center" wrapText="1"/>
    </xf>
    <xf numFmtId="0" fontId="35" fillId="0" borderId="10" xfId="4" applyFont="1" applyBorder="1" applyAlignment="1">
      <alignment horizontal="center" vertical="center" wrapText="1"/>
    </xf>
    <xf numFmtId="0" fontId="38" fillId="0" borderId="10" xfId="4" applyFont="1" applyBorder="1" applyAlignment="1">
      <alignment horizontal="center" vertical="center" wrapText="1"/>
    </xf>
    <xf numFmtId="0" fontId="35" fillId="0" borderId="10" xfId="4" applyFont="1" applyBorder="1" applyAlignment="1">
      <alignment horizontal="center" vertical="center"/>
    </xf>
    <xf numFmtId="0" fontId="38" fillId="0" borderId="10" xfId="4" applyFont="1" applyBorder="1" applyAlignment="1">
      <alignment horizontal="right" vertical="center" wrapText="1"/>
    </xf>
    <xf numFmtId="0" fontId="35" fillId="0" borderId="0" xfId="4" applyFont="1" applyAlignment="1">
      <alignment vertical="center"/>
    </xf>
    <xf numFmtId="0" fontId="35" fillId="0" borderId="10" xfId="4" applyFont="1" applyBorder="1" applyAlignment="1">
      <alignment horizontal="center" vertical="center" shrinkToFit="1"/>
    </xf>
    <xf numFmtId="0" fontId="35" fillId="0" borderId="0" xfId="4" applyFont="1" applyAlignment="1">
      <alignment wrapText="1"/>
    </xf>
    <xf numFmtId="0" fontId="35" fillId="7" borderId="10" xfId="4" applyFont="1" applyFill="1" applyBorder="1" applyAlignment="1">
      <alignment horizontal="center"/>
    </xf>
    <xf numFmtId="0" fontId="35" fillId="0" borderId="14" xfId="4" applyFont="1" applyBorder="1" applyAlignment="1">
      <alignment vertical="center" shrinkToFit="1"/>
    </xf>
    <xf numFmtId="0" fontId="35" fillId="0" borderId="95" xfId="4" applyFont="1" applyBorder="1" applyAlignment="1">
      <alignment vertical="top"/>
    </xf>
    <xf numFmtId="0" fontId="35" fillId="0" borderId="38" xfId="4" applyFont="1" applyBorder="1" applyAlignment="1">
      <alignment vertical="top"/>
    </xf>
    <xf numFmtId="0" fontId="35" fillId="0" borderId="0" xfId="4" applyFont="1" applyAlignment="1">
      <alignment horizontal="left" vertical="top"/>
    </xf>
    <xf numFmtId="0" fontId="35" fillId="0" borderId="0" xfId="4" applyFont="1" applyAlignment="1">
      <alignment horizontal="left" vertical="top" shrinkToFit="1"/>
    </xf>
    <xf numFmtId="0" fontId="19" fillId="0" borderId="0" xfId="0" applyFont="1" applyFill="1" applyAlignment="1">
      <alignment horizontal="center" vertical="center"/>
    </xf>
    <xf numFmtId="0" fontId="19" fillId="0" borderId="27" xfId="0" applyFont="1" applyFill="1" applyBorder="1" applyAlignment="1">
      <alignment horizontal="center" vertical="center"/>
    </xf>
    <xf numFmtId="0" fontId="19" fillId="0" borderId="32" xfId="0" applyFont="1" applyFill="1" applyBorder="1" applyAlignment="1">
      <alignment horizontal="center" vertical="center"/>
    </xf>
    <xf numFmtId="0" fontId="19" fillId="0" borderId="18" xfId="0" applyFont="1" applyFill="1" applyBorder="1" applyAlignment="1">
      <alignment horizontal="center" vertical="center"/>
    </xf>
    <xf numFmtId="0" fontId="19" fillId="0" borderId="24" xfId="0" applyFont="1" applyFill="1" applyBorder="1" applyAlignment="1">
      <alignment horizontal="center" vertical="center"/>
    </xf>
    <xf numFmtId="0" fontId="19" fillId="0" borderId="54" xfId="0" applyFont="1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19" fillId="0" borderId="8" xfId="0" applyFont="1" applyFill="1" applyBorder="1" applyAlignment="1">
      <alignment horizontal="center" vertical="center"/>
    </xf>
    <xf numFmtId="0" fontId="19" fillId="0" borderId="14" xfId="0" applyFont="1" applyFill="1" applyBorder="1" applyAlignment="1">
      <alignment horizontal="center" vertical="center"/>
    </xf>
    <xf numFmtId="0" fontId="19" fillId="0" borderId="11" xfId="0" applyFont="1" applyFill="1" applyBorder="1" applyAlignment="1">
      <alignment horizontal="center" vertical="center"/>
    </xf>
    <xf numFmtId="20" fontId="0" fillId="0" borderId="28" xfId="0" applyNumberForma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20" fontId="0" fillId="0" borderId="30" xfId="0" applyNumberFormat="1" applyFill="1" applyBorder="1" applyAlignment="1">
      <alignment horizontal="center" vertical="center"/>
    </xf>
    <xf numFmtId="20" fontId="0" fillId="0" borderId="66" xfId="0" applyNumberFormat="1" applyFill="1" applyBorder="1" applyAlignment="1">
      <alignment horizontal="center" vertical="center"/>
    </xf>
    <xf numFmtId="20" fontId="0" fillId="0" borderId="31" xfId="0" applyNumberFormat="1" applyFill="1" applyBorder="1" applyAlignment="1">
      <alignment horizontal="center" vertical="center"/>
    </xf>
    <xf numFmtId="0" fontId="5" fillId="0" borderId="25" xfId="0" applyFont="1" applyFill="1" applyBorder="1" applyAlignment="1">
      <alignment horizontal="center" vertical="center"/>
    </xf>
    <xf numFmtId="20" fontId="0" fillId="0" borderId="53" xfId="0" applyNumberFormat="1" applyFill="1" applyBorder="1" applyAlignment="1">
      <alignment horizontal="center" vertical="center"/>
    </xf>
    <xf numFmtId="0" fontId="2" fillId="0" borderId="10" xfId="3" applyFont="1" applyBorder="1" applyAlignment="1">
      <alignment horizontal="center" vertical="center"/>
    </xf>
    <xf numFmtId="0" fontId="10" fillId="4" borderId="15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0" fillId="0" borderId="64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0" fillId="0" borderId="65" xfId="0" applyFont="1" applyFill="1" applyBorder="1" applyAlignment="1">
      <alignment horizontal="center" vertical="center"/>
    </xf>
    <xf numFmtId="0" fontId="9" fillId="0" borderId="27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39" fillId="0" borderId="36" xfId="0" applyFont="1" applyBorder="1" applyAlignment="1">
      <alignment vertical="center"/>
    </xf>
    <xf numFmtId="0" fontId="39" fillId="0" borderId="40" xfId="0" applyFont="1" applyBorder="1" applyAlignment="1">
      <alignment vertical="center"/>
    </xf>
    <xf numFmtId="0" fontId="40" fillId="0" borderId="36" xfId="0" applyFont="1" applyBorder="1" applyAlignment="1">
      <alignment horizontal="left" vertical="center"/>
    </xf>
    <xf numFmtId="0" fontId="39" fillId="0" borderId="37" xfId="0" applyFont="1" applyBorder="1" applyAlignment="1">
      <alignment vertical="center"/>
    </xf>
    <xf numFmtId="0" fontId="19" fillId="0" borderId="28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/>
    <xf numFmtId="0" fontId="19" fillId="2" borderId="29" xfId="0" applyFont="1" applyFill="1" applyBorder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27" xfId="0" applyFont="1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19" fillId="0" borderId="32" xfId="0" applyFont="1" applyFill="1" applyBorder="1" applyAlignment="1">
      <alignment horizontal="center" vertical="center"/>
    </xf>
    <xf numFmtId="0" fontId="5" fillId="0" borderId="0" xfId="0" applyFont="1" applyFill="1"/>
    <xf numFmtId="0" fontId="1" fillId="0" borderId="95" xfId="3" applyFont="1" applyBorder="1" applyAlignment="1">
      <alignment horizontal="center" vertical="center"/>
    </xf>
    <xf numFmtId="0" fontId="1" fillId="0" borderId="10" xfId="3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/>
    <xf numFmtId="0" fontId="19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/>
    <xf numFmtId="0" fontId="19" fillId="0" borderId="28" xfId="0" applyFont="1" applyBorder="1" applyAlignment="1">
      <alignment horizontal="center" vertical="center"/>
    </xf>
    <xf numFmtId="0" fontId="0" fillId="4" borderId="0" xfId="0" applyFill="1"/>
    <xf numFmtId="0" fontId="19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/>
    <xf numFmtId="0" fontId="15" fillId="0" borderId="8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15" fillId="0" borderId="22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176" fontId="8" fillId="0" borderId="25" xfId="0" applyNumberFormat="1" applyFont="1" applyBorder="1" applyAlignment="1">
      <alignment horizontal="right" vertical="center"/>
    </xf>
    <xf numFmtId="0" fontId="9" fillId="0" borderId="72" xfId="0" applyFont="1" applyBorder="1" applyAlignment="1">
      <alignment horizontal="center" vertical="center"/>
    </xf>
    <xf numFmtId="0" fontId="9" fillId="0" borderId="73" xfId="0" applyFont="1" applyBorder="1" applyAlignment="1">
      <alignment horizontal="center" vertical="center"/>
    </xf>
    <xf numFmtId="0" fontId="9" fillId="0" borderId="74" xfId="0" applyFont="1" applyBorder="1" applyAlignment="1">
      <alignment horizontal="center" vertical="center"/>
    </xf>
    <xf numFmtId="0" fontId="10" fillId="0" borderId="72" xfId="0" applyFont="1" applyBorder="1" applyAlignment="1">
      <alignment horizontal="center" vertical="center"/>
    </xf>
    <xf numFmtId="0" fontId="10" fillId="0" borderId="73" xfId="0" applyFont="1" applyBorder="1" applyAlignment="1">
      <alignment horizontal="center" vertical="center"/>
    </xf>
    <xf numFmtId="0" fontId="10" fillId="0" borderId="74" xfId="0" applyFont="1" applyBorder="1" applyAlignment="1">
      <alignment horizontal="center" vertical="center"/>
    </xf>
    <xf numFmtId="0" fontId="15" fillId="0" borderId="54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71" xfId="0" applyFont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/>
    </xf>
    <xf numFmtId="0" fontId="15" fillId="0" borderId="14" xfId="0" applyFont="1" applyFill="1" applyBorder="1" applyAlignment="1">
      <alignment horizontal="center" vertical="center"/>
    </xf>
    <xf numFmtId="0" fontId="15" fillId="0" borderId="22" xfId="0" applyFont="1" applyFill="1" applyBorder="1" applyAlignment="1">
      <alignment horizontal="center" vertical="center"/>
    </xf>
    <xf numFmtId="0" fontId="15" fillId="0" borderId="54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0" fontId="15" fillId="0" borderId="71" xfId="0" applyFont="1" applyFill="1" applyBorder="1" applyAlignment="1">
      <alignment horizontal="center" vertical="center"/>
    </xf>
    <xf numFmtId="20" fontId="15" fillId="0" borderId="8" xfId="0" applyNumberFormat="1" applyFont="1" applyFill="1" applyBorder="1" applyAlignment="1">
      <alignment horizontal="center" vertical="center"/>
    </xf>
    <xf numFmtId="20" fontId="15" fillId="0" borderId="14" xfId="0" applyNumberFormat="1" applyFont="1" applyFill="1" applyBorder="1" applyAlignment="1">
      <alignment horizontal="center" vertical="center"/>
    </xf>
    <xf numFmtId="20" fontId="15" fillId="0" borderId="22" xfId="0" applyNumberFormat="1" applyFont="1" applyFill="1" applyBorder="1" applyAlignment="1">
      <alignment horizontal="center" vertical="center"/>
    </xf>
    <xf numFmtId="0" fontId="19" fillId="2" borderId="82" xfId="0" applyFont="1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13" fillId="0" borderId="66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13" fillId="0" borderId="29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9" fillId="0" borderId="23" xfId="0" applyFont="1" applyBorder="1" applyAlignment="1">
      <alignment horizontal="center" vertical="center"/>
    </xf>
    <xf numFmtId="0" fontId="19" fillId="0" borderId="18" xfId="0" applyFont="1" applyBorder="1" applyAlignment="1">
      <alignment horizontal="center" vertical="center"/>
    </xf>
    <xf numFmtId="0" fontId="19" fillId="0" borderId="83" xfId="0" applyFont="1" applyBorder="1" applyAlignment="1">
      <alignment horizontal="center" vertical="center"/>
    </xf>
    <xf numFmtId="0" fontId="19" fillId="0" borderId="84" xfId="0" applyFont="1" applyBorder="1" applyAlignment="1">
      <alignment horizontal="center" vertical="center"/>
    </xf>
    <xf numFmtId="0" fontId="19" fillId="0" borderId="85" xfId="0" applyFont="1" applyBorder="1" applyAlignment="1">
      <alignment horizontal="center" vertical="center"/>
    </xf>
    <xf numFmtId="0" fontId="19" fillId="0" borderId="86" xfId="0" applyFont="1" applyBorder="1" applyAlignment="1">
      <alignment horizontal="center" vertical="center"/>
    </xf>
    <xf numFmtId="0" fontId="13" fillId="2" borderId="31" xfId="0" applyFont="1" applyFill="1" applyBorder="1" applyAlignment="1">
      <alignment horizontal="center" vertical="center"/>
    </xf>
    <xf numFmtId="0" fontId="13" fillId="2" borderId="25" xfId="0" applyFont="1" applyFill="1" applyBorder="1" applyAlignment="1">
      <alignment horizontal="center" vertical="center"/>
    </xf>
    <xf numFmtId="0" fontId="13" fillId="2" borderId="53" xfId="0" applyFont="1" applyFill="1" applyBorder="1" applyAlignment="1">
      <alignment horizontal="center" vertical="center"/>
    </xf>
    <xf numFmtId="0" fontId="19" fillId="2" borderId="31" xfId="0" applyFont="1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71" xfId="0" applyFont="1" applyFill="1" applyBorder="1" applyAlignment="1">
      <alignment horizontal="center" vertical="center"/>
    </xf>
    <xf numFmtId="0" fontId="19" fillId="0" borderId="27" xfId="0" applyFont="1" applyFill="1" applyBorder="1" applyAlignment="1">
      <alignment horizontal="center" vertical="center"/>
    </xf>
    <xf numFmtId="0" fontId="19" fillId="6" borderId="0" xfId="0" applyFont="1" applyFill="1" applyAlignment="1">
      <alignment horizontal="center" vertical="center"/>
    </xf>
    <xf numFmtId="0" fontId="19" fillId="6" borderId="27" xfId="0" applyFont="1" applyFill="1" applyBorder="1" applyAlignment="1">
      <alignment horizontal="center" vertical="center"/>
    </xf>
    <xf numFmtId="0" fontId="19" fillId="0" borderId="79" xfId="0" applyFont="1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56" fontId="0" fillId="0" borderId="31" xfId="0" applyNumberFormat="1" applyFill="1" applyBorder="1" applyAlignment="1">
      <alignment horizontal="center" vertical="center"/>
    </xf>
    <xf numFmtId="56" fontId="0" fillId="0" borderId="25" xfId="0" applyNumberFormat="1" applyFill="1" applyBorder="1" applyAlignment="1">
      <alignment horizontal="center" vertical="center"/>
    </xf>
    <xf numFmtId="56" fontId="0" fillId="0" borderId="26" xfId="0" applyNumberFormat="1" applyFill="1" applyBorder="1" applyAlignment="1">
      <alignment horizontal="center" vertical="center"/>
    </xf>
    <xf numFmtId="56" fontId="0" fillId="0" borderId="75" xfId="0" applyNumberFormat="1" applyFill="1" applyBorder="1" applyAlignment="1">
      <alignment horizontal="center" vertical="center"/>
    </xf>
    <xf numFmtId="56" fontId="0" fillId="0" borderId="28" xfId="0" applyNumberFormat="1" applyFill="1" applyBorder="1" applyAlignment="1">
      <alignment horizontal="center" vertical="center"/>
    </xf>
    <xf numFmtId="56" fontId="0" fillId="0" borderId="29" xfId="0" applyNumberFormat="1" applyFill="1" applyBorder="1" applyAlignment="1">
      <alignment horizontal="center" vertical="center"/>
    </xf>
    <xf numFmtId="56" fontId="0" fillId="6" borderId="75" xfId="0" applyNumberFormat="1" applyFill="1" applyBorder="1" applyAlignment="1">
      <alignment horizontal="center" vertical="center"/>
    </xf>
    <xf numFmtId="0" fontId="0" fillId="6" borderId="28" xfId="0" applyFill="1" applyBorder="1" applyAlignment="1">
      <alignment horizontal="center" vertical="center"/>
    </xf>
    <xf numFmtId="0" fontId="0" fillId="6" borderId="29" xfId="0" applyFill="1" applyBorder="1" applyAlignment="1">
      <alignment horizontal="center" vertical="center"/>
    </xf>
    <xf numFmtId="56" fontId="0" fillId="0" borderId="30" xfId="0" applyNumberFormat="1" applyFill="1" applyBorder="1" applyAlignment="1">
      <alignment horizontal="center" vertical="center"/>
    </xf>
    <xf numFmtId="0" fontId="19" fillId="0" borderId="66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56" fontId="19" fillId="0" borderId="0" xfId="0" applyNumberFormat="1" applyFont="1" applyFill="1" applyAlignment="1">
      <alignment horizontal="center" vertical="center"/>
    </xf>
    <xf numFmtId="0" fontId="19" fillId="0" borderId="28" xfId="0" applyFont="1" applyFill="1" applyBorder="1" applyAlignment="1">
      <alignment horizontal="center" vertical="center"/>
    </xf>
    <xf numFmtId="0" fontId="19" fillId="0" borderId="29" xfId="0" applyFont="1" applyFill="1" applyBorder="1" applyAlignment="1">
      <alignment horizontal="center" vertical="center"/>
    </xf>
    <xf numFmtId="0" fontId="0" fillId="0" borderId="53" xfId="0" applyFill="1" applyBorder="1" applyAlignment="1">
      <alignment horizontal="center" vertical="center"/>
    </xf>
    <xf numFmtId="0" fontId="19" fillId="0" borderId="76" xfId="0" applyFont="1" applyFill="1" applyBorder="1" applyAlignment="1">
      <alignment horizontal="center" vertical="center"/>
    </xf>
    <xf numFmtId="0" fontId="19" fillId="0" borderId="77" xfId="0" applyFont="1" applyFill="1" applyBorder="1" applyAlignment="1">
      <alignment horizontal="center" vertical="center"/>
    </xf>
    <xf numFmtId="0" fontId="19" fillId="0" borderId="78" xfId="0" applyFont="1" applyFill="1" applyBorder="1" applyAlignment="1">
      <alignment horizontal="center" vertical="center"/>
    </xf>
    <xf numFmtId="0" fontId="19" fillId="0" borderId="32" xfId="0" applyFont="1" applyFill="1" applyBorder="1" applyAlignment="1">
      <alignment horizontal="center" vertical="center"/>
    </xf>
    <xf numFmtId="0" fontId="19" fillId="0" borderId="80" xfId="0" applyFont="1" applyFill="1" applyBorder="1" applyAlignment="1">
      <alignment horizontal="center" vertical="center"/>
    </xf>
    <xf numFmtId="0" fontId="13" fillId="0" borderId="76" xfId="0" applyFont="1" applyFill="1" applyBorder="1" applyAlignment="1">
      <alignment horizontal="center" vertical="center"/>
    </xf>
    <xf numFmtId="0" fontId="13" fillId="0" borderId="77" xfId="0" applyFont="1" applyFill="1" applyBorder="1" applyAlignment="1">
      <alignment horizontal="center" vertical="center"/>
    </xf>
    <xf numFmtId="0" fontId="13" fillId="0" borderId="78" xfId="0" applyFont="1" applyFill="1" applyBorder="1" applyAlignment="1">
      <alignment horizontal="center" vertical="center"/>
    </xf>
    <xf numFmtId="0" fontId="13" fillId="0" borderId="81" xfId="0" applyFont="1" applyFill="1" applyBorder="1" applyAlignment="1">
      <alignment horizontal="center" vertical="center"/>
    </xf>
    <xf numFmtId="0" fontId="19" fillId="3" borderId="0" xfId="0" applyFont="1" applyFill="1" applyAlignment="1">
      <alignment horizontal="center" vertical="center"/>
    </xf>
    <xf numFmtId="0" fontId="19" fillId="3" borderId="27" xfId="0" applyFont="1" applyFill="1" applyBorder="1" applyAlignment="1">
      <alignment horizontal="center" vertical="center"/>
    </xf>
    <xf numFmtId="56" fontId="0" fillId="3" borderId="75" xfId="0" applyNumberFormat="1" applyFill="1" applyBorder="1" applyAlignment="1">
      <alignment horizontal="center" vertical="center"/>
    </xf>
    <xf numFmtId="0" fontId="0" fillId="3" borderId="28" xfId="0" applyFill="1" applyBorder="1" applyAlignment="1">
      <alignment horizontal="center" vertical="center"/>
    </xf>
    <xf numFmtId="0" fontId="0" fillId="3" borderId="29" xfId="0" applyFill="1" applyBorder="1" applyAlignment="1">
      <alignment horizontal="center" vertical="center"/>
    </xf>
    <xf numFmtId="0" fontId="19" fillId="0" borderId="66" xfId="0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19" fillId="4" borderId="9" xfId="0" applyFont="1" applyFill="1" applyBorder="1" applyAlignment="1">
      <alignment horizontal="center" vertical="center"/>
    </xf>
    <xf numFmtId="0" fontId="19" fillId="4" borderId="14" xfId="0" applyFont="1" applyFill="1" applyBorder="1" applyAlignment="1">
      <alignment horizontal="center" vertical="center"/>
    </xf>
    <xf numFmtId="0" fontId="19" fillId="4" borderId="11" xfId="0" applyFont="1" applyFill="1" applyBorder="1" applyAlignment="1">
      <alignment horizontal="center" vertical="center"/>
    </xf>
    <xf numFmtId="0" fontId="19" fillId="4" borderId="75" xfId="0" applyFont="1" applyFill="1" applyBorder="1" applyAlignment="1">
      <alignment horizontal="center" vertical="center"/>
    </xf>
    <xf numFmtId="0" fontId="19" fillId="4" borderId="28" xfId="0" applyFont="1" applyFill="1" applyBorder="1" applyAlignment="1">
      <alignment horizontal="center" vertical="center"/>
    </xf>
    <xf numFmtId="0" fontId="19" fillId="4" borderId="29" xfId="0" applyFont="1" applyFill="1" applyBorder="1" applyAlignment="1">
      <alignment horizontal="center" vertical="center"/>
    </xf>
    <xf numFmtId="0" fontId="19" fillId="0" borderId="28" xfId="0" applyFont="1" applyBorder="1" applyAlignment="1">
      <alignment horizontal="center" vertical="center"/>
    </xf>
    <xf numFmtId="0" fontId="19" fillId="0" borderId="29" xfId="0" applyFont="1" applyBorder="1" applyAlignment="1">
      <alignment horizontal="center" vertical="center"/>
    </xf>
    <xf numFmtId="176" fontId="0" fillId="0" borderId="75" xfId="0" applyNumberFormat="1" applyFill="1" applyBorder="1" applyAlignment="1">
      <alignment horizontal="center" vertical="center"/>
    </xf>
    <xf numFmtId="176" fontId="0" fillId="0" borderId="28" xfId="0" applyNumberFormat="1" applyFill="1" applyBorder="1" applyAlignment="1">
      <alignment horizontal="center" vertical="center"/>
    </xf>
    <xf numFmtId="176" fontId="0" fillId="0" borderId="29" xfId="0" applyNumberFormat="1" applyFill="1" applyBorder="1" applyAlignment="1">
      <alignment horizontal="center" vertical="center"/>
    </xf>
    <xf numFmtId="176" fontId="0" fillId="3" borderId="75" xfId="0" applyNumberFormat="1" applyFill="1" applyBorder="1" applyAlignment="1">
      <alignment horizontal="center" vertical="center"/>
    </xf>
    <xf numFmtId="176" fontId="0" fillId="3" borderId="28" xfId="0" applyNumberFormat="1" applyFill="1" applyBorder="1" applyAlignment="1">
      <alignment horizontal="center" vertical="center"/>
    </xf>
    <xf numFmtId="176" fontId="0" fillId="3" borderId="29" xfId="0" applyNumberFormat="1" applyFill="1" applyBorder="1" applyAlignment="1">
      <alignment horizontal="center" vertical="center"/>
    </xf>
    <xf numFmtId="56" fontId="19" fillId="4" borderId="8" xfId="0" applyNumberFormat="1" applyFont="1" applyFill="1" applyBorder="1" applyAlignment="1">
      <alignment horizontal="center" vertical="center"/>
    </xf>
    <xf numFmtId="56" fontId="19" fillId="4" borderId="14" xfId="0" applyNumberFormat="1" applyFont="1" applyFill="1" applyBorder="1" applyAlignment="1">
      <alignment horizontal="center" vertical="center"/>
    </xf>
    <xf numFmtId="56" fontId="19" fillId="4" borderId="11" xfId="0" applyNumberFormat="1" applyFont="1" applyFill="1" applyBorder="1" applyAlignment="1">
      <alignment horizontal="center" vertical="center"/>
    </xf>
    <xf numFmtId="56" fontId="19" fillId="4" borderId="31" xfId="0" applyNumberFormat="1" applyFont="1" applyFill="1" applyBorder="1" applyAlignment="1">
      <alignment horizontal="center" vertical="center"/>
    </xf>
    <xf numFmtId="56" fontId="19" fillId="4" borderId="25" xfId="0" applyNumberFormat="1" applyFont="1" applyFill="1" applyBorder="1" applyAlignment="1">
      <alignment horizontal="center" vertical="center"/>
    </xf>
    <xf numFmtId="56" fontId="19" fillId="4" borderId="26" xfId="0" applyNumberFormat="1" applyFont="1" applyFill="1" applyBorder="1" applyAlignment="1">
      <alignment horizontal="center" vertical="center"/>
    </xf>
    <xf numFmtId="56" fontId="19" fillId="4" borderId="9" xfId="0" applyNumberFormat="1" applyFont="1" applyFill="1" applyBorder="1" applyAlignment="1">
      <alignment horizontal="center" vertical="center"/>
    </xf>
    <xf numFmtId="56" fontId="19" fillId="4" borderId="75" xfId="0" applyNumberFormat="1" applyFont="1" applyFill="1" applyBorder="1" applyAlignment="1">
      <alignment horizontal="center" vertical="center"/>
    </xf>
    <xf numFmtId="56" fontId="19" fillId="4" borderId="28" xfId="0" applyNumberFormat="1" applyFont="1" applyFill="1" applyBorder="1" applyAlignment="1">
      <alignment horizontal="center" vertical="center"/>
    </xf>
    <xf numFmtId="56" fontId="19" fillId="4" borderId="29" xfId="0" applyNumberFormat="1" applyFont="1" applyFill="1" applyBorder="1" applyAlignment="1">
      <alignment horizontal="center" vertical="center"/>
    </xf>
    <xf numFmtId="0" fontId="13" fillId="0" borderId="76" xfId="0" applyFont="1" applyBorder="1" applyAlignment="1">
      <alignment horizontal="center" vertical="center"/>
    </xf>
    <xf numFmtId="0" fontId="13" fillId="0" borderId="77" xfId="0" applyFont="1" applyBorder="1" applyAlignment="1">
      <alignment horizontal="center" vertical="center"/>
    </xf>
    <xf numFmtId="0" fontId="13" fillId="0" borderId="78" xfId="0" applyFont="1" applyBorder="1" applyAlignment="1">
      <alignment horizontal="center" vertical="center"/>
    </xf>
    <xf numFmtId="0" fontId="19" fillId="0" borderId="80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27" xfId="0" applyFont="1" applyBorder="1" applyAlignment="1">
      <alignment horizontal="center" vertical="center"/>
    </xf>
    <xf numFmtId="0" fontId="19" fillId="0" borderId="77" xfId="0" applyFont="1" applyBorder="1" applyAlignment="1">
      <alignment horizontal="center" vertical="center"/>
    </xf>
    <xf numFmtId="0" fontId="19" fillId="0" borderId="78" xfId="0" applyFont="1" applyBorder="1" applyAlignment="1">
      <alignment horizontal="center" vertical="center"/>
    </xf>
    <xf numFmtId="0" fontId="19" fillId="0" borderId="89" xfId="0" applyFont="1" applyBorder="1" applyAlignment="1">
      <alignment horizontal="center" vertical="center"/>
    </xf>
    <xf numFmtId="0" fontId="19" fillId="0" borderId="90" xfId="0" applyFont="1" applyBorder="1" applyAlignment="1">
      <alignment horizontal="center" vertical="center"/>
    </xf>
    <xf numFmtId="0" fontId="13" fillId="0" borderId="81" xfId="0" applyFont="1" applyBorder="1" applyAlignment="1">
      <alignment horizontal="center" vertical="center"/>
    </xf>
    <xf numFmtId="0" fontId="19" fillId="0" borderId="76" xfId="0" applyFont="1" applyBorder="1" applyAlignment="1">
      <alignment horizontal="center" vertical="center"/>
    </xf>
    <xf numFmtId="0" fontId="19" fillId="0" borderId="32" xfId="0" applyFont="1" applyBorder="1" applyAlignment="1">
      <alignment horizontal="center" vertical="center"/>
    </xf>
    <xf numFmtId="0" fontId="19" fillId="0" borderId="87" xfId="0" applyFont="1" applyBorder="1" applyAlignment="1">
      <alignment horizontal="center" vertical="center"/>
    </xf>
    <xf numFmtId="0" fontId="19" fillId="0" borderId="88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89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88" xfId="0" applyFont="1" applyBorder="1" applyAlignment="1">
      <alignment horizontal="center" vertical="center"/>
    </xf>
    <xf numFmtId="0" fontId="19" fillId="0" borderId="79" xfId="0" applyFont="1" applyBorder="1" applyAlignment="1">
      <alignment horizontal="center" vertical="center"/>
    </xf>
    <xf numFmtId="0" fontId="19" fillId="0" borderId="71" xfId="0" applyFont="1" applyBorder="1" applyAlignment="1">
      <alignment horizontal="center" vertical="center"/>
    </xf>
    <xf numFmtId="0" fontId="19" fillId="4" borderId="0" xfId="0" applyFont="1" applyFill="1" applyAlignment="1">
      <alignment horizontal="center" vertical="center"/>
    </xf>
    <xf numFmtId="0" fontId="19" fillId="4" borderId="27" xfId="0" applyFont="1" applyFill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16" fillId="0" borderId="0" xfId="0" applyFont="1" applyAlignment="1">
      <alignment horizontal="right" vertical="center"/>
    </xf>
    <xf numFmtId="0" fontId="16" fillId="0" borderId="27" xfId="0" applyFont="1" applyBorder="1" applyAlignment="1">
      <alignment horizontal="right" vertical="center"/>
    </xf>
    <xf numFmtId="0" fontId="16" fillId="0" borderId="28" xfId="0" applyFont="1" applyBorder="1" applyAlignment="1">
      <alignment horizontal="right" vertical="center"/>
    </xf>
    <xf numFmtId="0" fontId="16" fillId="0" borderId="29" xfId="0" applyFont="1" applyBorder="1" applyAlignment="1">
      <alignment horizontal="right" vertical="center"/>
    </xf>
    <xf numFmtId="56" fontId="19" fillId="0" borderId="0" xfId="0" applyNumberFormat="1" applyFont="1" applyAlignment="1">
      <alignment horizontal="center" vertical="center"/>
    </xf>
    <xf numFmtId="14" fontId="0" fillId="2" borderId="77" xfId="0" applyNumberFormat="1" applyFill="1" applyBorder="1" applyAlignment="1">
      <alignment horizontal="right" vertical="center"/>
    </xf>
    <xf numFmtId="0" fontId="0" fillId="2" borderId="77" xfId="0" applyFill="1" applyBorder="1" applyAlignment="1">
      <alignment horizontal="right" vertical="center"/>
    </xf>
    <xf numFmtId="0" fontId="8" fillId="0" borderId="0" xfId="0" applyFont="1" applyAlignment="1">
      <alignment horizontal="center"/>
    </xf>
    <xf numFmtId="0" fontId="0" fillId="0" borderId="0" xfId="0"/>
    <xf numFmtId="0" fontId="0" fillId="0" borderId="33" xfId="0" applyBorder="1" applyAlignment="1">
      <alignment horizontal="center" vertical="center"/>
    </xf>
    <xf numFmtId="0" fontId="0" fillId="0" borderId="91" xfId="0" applyBorder="1" applyAlignment="1">
      <alignment horizontal="center"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56" fontId="12" fillId="0" borderId="0" xfId="0" applyNumberFormat="1" applyFont="1" applyAlignment="1">
      <alignment wrapText="1"/>
    </xf>
    <xf numFmtId="0" fontId="0" fillId="0" borderId="92" xfId="0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26" fillId="0" borderId="28" xfId="3" applyFont="1" applyBorder="1" applyAlignment="1">
      <alignment horizontal="center" vertical="center"/>
    </xf>
    <xf numFmtId="178" fontId="26" fillId="0" borderId="28" xfId="3" applyNumberFormat="1" applyFont="1" applyBorder="1" applyAlignment="1">
      <alignment horizontal="center" vertical="center"/>
    </xf>
    <xf numFmtId="0" fontId="31" fillId="6" borderId="15" xfId="3" applyFont="1" applyFill="1" applyBorder="1" applyAlignment="1">
      <alignment horizontal="center" vertical="center" textRotation="255"/>
    </xf>
    <xf numFmtId="0" fontId="31" fillId="6" borderId="19" xfId="3" applyFont="1" applyFill="1" applyBorder="1" applyAlignment="1">
      <alignment horizontal="center" vertical="center" textRotation="255"/>
    </xf>
    <xf numFmtId="0" fontId="31" fillId="6" borderId="94" xfId="3" applyFont="1" applyFill="1" applyBorder="1" applyAlignment="1">
      <alignment horizontal="center" vertical="center" textRotation="255"/>
    </xf>
    <xf numFmtId="0" fontId="35" fillId="0" borderId="0" xfId="4" applyFont="1" applyAlignment="1">
      <alignment horizontal="left" wrapText="1"/>
    </xf>
    <xf numFmtId="0" fontId="35" fillId="0" borderId="0" xfId="4" applyFont="1" applyAlignment="1">
      <alignment horizontal="left"/>
    </xf>
    <xf numFmtId="0" fontId="35" fillId="0" borderId="10" xfId="4" applyFont="1" applyBorder="1" applyAlignment="1">
      <alignment horizontal="left" vertical="center" shrinkToFit="1"/>
    </xf>
    <xf numFmtId="0" fontId="35" fillId="0" borderId="10" xfId="4" applyFont="1" applyBorder="1" applyAlignment="1">
      <alignment horizontal="center" vertical="center" shrinkToFit="1"/>
    </xf>
    <xf numFmtId="0" fontId="37" fillId="0" borderId="38" xfId="4" applyFont="1" applyBorder="1" applyAlignment="1">
      <alignment horizontal="center" vertical="center"/>
    </xf>
    <xf numFmtId="0" fontId="37" fillId="0" borderId="93" xfId="4" applyFont="1" applyBorder="1" applyAlignment="1">
      <alignment horizontal="center" vertical="center"/>
    </xf>
    <xf numFmtId="0" fontId="35" fillId="0" borderId="95" xfId="4" applyFont="1" applyBorder="1" applyAlignment="1">
      <alignment horizontal="left" vertical="top" shrinkToFit="1"/>
    </xf>
    <xf numFmtId="0" fontId="35" fillId="0" borderId="38" xfId="4" applyFont="1" applyBorder="1" applyAlignment="1">
      <alignment horizontal="left" vertical="top" shrinkToFit="1"/>
    </xf>
    <xf numFmtId="0" fontId="35" fillId="0" borderId="93" xfId="4" applyFont="1" applyBorder="1" applyAlignment="1">
      <alignment horizontal="left" vertical="top" shrinkToFit="1"/>
    </xf>
    <xf numFmtId="0" fontId="35" fillId="7" borderId="10" xfId="4" applyFont="1" applyFill="1" applyBorder="1" applyAlignment="1">
      <alignment horizontal="center"/>
    </xf>
    <xf numFmtId="0" fontId="36" fillId="0" borderId="95" xfId="4" applyFont="1" applyBorder="1" applyAlignment="1">
      <alignment horizontal="left" vertical="top"/>
    </xf>
    <xf numFmtId="0" fontId="36" fillId="0" borderId="38" xfId="4" applyFont="1" applyBorder="1" applyAlignment="1">
      <alignment horizontal="left" vertical="top"/>
    </xf>
    <xf numFmtId="0" fontId="37" fillId="0" borderId="38" xfId="4" applyFont="1" applyBorder="1" applyAlignment="1">
      <alignment horizontal="left" vertical="center"/>
    </xf>
    <xf numFmtId="0" fontId="37" fillId="0" borderId="93" xfId="4" applyFont="1" applyBorder="1" applyAlignment="1">
      <alignment horizontal="left" vertical="center"/>
    </xf>
    <xf numFmtId="0" fontId="35" fillId="0" borderId="0" xfId="4" applyFont="1" applyAlignment="1">
      <alignment horizontal="left" vertical="center"/>
    </xf>
    <xf numFmtId="0" fontId="35" fillId="0" borderId="28" xfId="4" applyFont="1" applyBorder="1" applyAlignment="1">
      <alignment horizontal="left" vertical="center" wrapText="1"/>
    </xf>
    <xf numFmtId="0" fontId="35" fillId="7" borderId="10" xfId="4" applyFont="1" applyFill="1" applyBorder="1" applyAlignment="1">
      <alignment horizontal="center" vertical="center" wrapText="1"/>
    </xf>
    <xf numFmtId="0" fontId="38" fillId="7" borderId="95" xfId="4" applyFont="1" applyFill="1" applyBorder="1" applyAlignment="1">
      <alignment horizontal="center" vertical="center" wrapText="1"/>
    </xf>
    <xf numFmtId="0" fontId="38" fillId="7" borderId="38" xfId="4" applyFont="1" applyFill="1" applyBorder="1" applyAlignment="1">
      <alignment horizontal="center" vertical="center" wrapText="1"/>
    </xf>
    <xf numFmtId="0" fontId="38" fillId="7" borderId="93" xfId="4" applyFont="1" applyFill="1" applyBorder="1" applyAlignment="1">
      <alignment horizontal="center" vertical="center" wrapText="1"/>
    </xf>
    <xf numFmtId="0" fontId="35" fillId="0" borderId="0" xfId="4" applyFont="1" applyAlignment="1">
      <alignment horizontal="left" vertical="center" wrapText="1"/>
    </xf>
  </cellXfs>
  <cellStyles count="5">
    <cellStyle name="標準" xfId="0" builtinId="0"/>
    <cellStyle name="標準 2" xfId="1" xr:uid="{00000000-0005-0000-0000-000001000000}"/>
    <cellStyle name="標準 3" xfId="2" xr:uid="{19AB6411-A41C-415B-B69C-B3FF6D22B4F5}"/>
    <cellStyle name="標準 4" xfId="3" xr:uid="{D60CBD0E-D49D-488B-A0F1-63F269E95776}"/>
    <cellStyle name="標準 5" xfId="4" xr:uid="{ED2E685A-B6DD-496E-8CDB-C925D394F48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BD3754-B9E9-40AA-8F1E-99DDB7305148}">
  <dimension ref="B1:Q23"/>
  <sheetViews>
    <sheetView tabSelected="1" zoomScale="80" zoomScaleNormal="80" zoomScaleSheetLayoutView="75" workbookViewId="0">
      <selection activeCell="T9" sqref="T9"/>
    </sheetView>
  </sheetViews>
  <sheetFormatPr defaultRowHeight="13.2" x14ac:dyDescent="0.2"/>
  <cols>
    <col min="1" max="1" width="0.6640625" style="289" customWidth="1"/>
    <col min="2" max="2" width="21.88671875" style="289" customWidth="1"/>
    <col min="3" max="3" width="6.6640625" style="289" customWidth="1"/>
    <col min="4" max="4" width="4.6640625" style="289" customWidth="1"/>
    <col min="5" max="5" width="7.109375" style="289" customWidth="1"/>
    <col min="6" max="6" width="21.88671875" style="289" customWidth="1"/>
    <col min="7" max="7" width="5.6640625" style="289" customWidth="1"/>
    <col min="8" max="8" width="2.44140625" style="289" customWidth="1"/>
    <col min="9" max="9" width="5.6640625" style="289" customWidth="1"/>
    <col min="10" max="10" width="21.88671875" style="289" customWidth="1"/>
    <col min="11" max="11" width="6.6640625" style="289" customWidth="1"/>
    <col min="12" max="12" width="4.6640625" style="289" customWidth="1"/>
    <col min="13" max="13" width="6.6640625" style="289" customWidth="1"/>
    <col min="14" max="14" width="21.88671875" style="289" customWidth="1"/>
    <col min="15" max="15" width="1.44140625" style="289" customWidth="1"/>
    <col min="16" max="16384" width="8.88671875" style="289"/>
  </cols>
  <sheetData>
    <row r="1" spans="2:17" ht="30" customHeight="1" x14ac:dyDescent="0.2">
      <c r="B1" s="293" t="s">
        <v>142</v>
      </c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</row>
    <row r="2" spans="2:17" ht="30" customHeight="1" thickBot="1" x14ac:dyDescent="0.3">
      <c r="B2" s="3" t="s">
        <v>380</v>
      </c>
      <c r="C2" s="16"/>
      <c r="D2" s="16"/>
      <c r="E2" s="288"/>
      <c r="F2" s="151"/>
      <c r="G2" s="49"/>
      <c r="I2" s="16"/>
      <c r="J2" s="18"/>
      <c r="K2" s="294">
        <v>44514</v>
      </c>
      <c r="L2" s="294"/>
      <c r="M2" s="294"/>
      <c r="N2" s="118">
        <f>K2</f>
        <v>44514</v>
      </c>
    </row>
    <row r="3" spans="2:17" ht="26.25" customHeight="1" thickTop="1" x14ac:dyDescent="0.2">
      <c r="B3" s="295" t="s">
        <v>22</v>
      </c>
      <c r="C3" s="296"/>
      <c r="D3" s="296"/>
      <c r="E3" s="296"/>
      <c r="F3" s="297"/>
      <c r="G3" s="298" t="s">
        <v>23</v>
      </c>
      <c r="H3" s="299"/>
      <c r="I3" s="300"/>
      <c r="J3" s="295" t="s">
        <v>24</v>
      </c>
      <c r="K3" s="296"/>
      <c r="L3" s="296"/>
      <c r="M3" s="296"/>
      <c r="N3" s="297"/>
    </row>
    <row r="4" spans="2:17" ht="22.5" customHeight="1" x14ac:dyDescent="0.2">
      <c r="B4" s="19" t="s">
        <v>13</v>
      </c>
      <c r="C4" s="20" t="s">
        <v>25</v>
      </c>
      <c r="D4" s="21"/>
      <c r="E4" s="22" t="s">
        <v>25</v>
      </c>
      <c r="F4" s="23" t="s">
        <v>13</v>
      </c>
      <c r="G4" s="81"/>
      <c r="H4" s="87">
        <v>3.472222222222222E-3</v>
      </c>
      <c r="I4" s="88">
        <v>2.4305555555555556E-2</v>
      </c>
      <c r="J4" s="24" t="s">
        <v>13</v>
      </c>
      <c r="K4" s="25" t="s">
        <v>25</v>
      </c>
      <c r="L4" s="21"/>
      <c r="M4" s="22" t="s">
        <v>25</v>
      </c>
      <c r="N4" s="47" t="s">
        <v>13</v>
      </c>
    </row>
    <row r="5" spans="2:17" ht="30.75" customHeight="1" x14ac:dyDescent="0.2">
      <c r="B5" s="28" t="s">
        <v>163</v>
      </c>
      <c r="C5" s="160"/>
      <c r="D5" s="26" t="s">
        <v>51</v>
      </c>
      <c r="E5" s="160"/>
      <c r="F5" s="27" t="s">
        <v>160</v>
      </c>
      <c r="G5" s="290" t="s">
        <v>52</v>
      </c>
      <c r="H5" s="291"/>
      <c r="I5" s="292"/>
      <c r="J5" s="28" t="s">
        <v>165</v>
      </c>
      <c r="K5" s="68"/>
      <c r="L5" s="26" t="s">
        <v>340</v>
      </c>
      <c r="M5" s="160"/>
      <c r="N5" s="27" t="s">
        <v>214</v>
      </c>
    </row>
    <row r="6" spans="2:17" s="39" customFormat="1" ht="24.75" customHeight="1" x14ac:dyDescent="0.2">
      <c r="B6" s="165" t="s">
        <v>116</v>
      </c>
      <c r="C6" s="153" t="s">
        <v>212</v>
      </c>
      <c r="D6" s="95" t="s">
        <v>26</v>
      </c>
      <c r="E6" s="154" t="s">
        <v>213</v>
      </c>
      <c r="F6" s="162" t="s">
        <v>159</v>
      </c>
      <c r="G6" s="155">
        <v>0.375</v>
      </c>
      <c r="H6" s="156" t="s">
        <v>89</v>
      </c>
      <c r="I6" s="125">
        <f>G6+I$4</f>
        <v>0.39930555555555558</v>
      </c>
      <c r="J6" s="165" t="s">
        <v>168</v>
      </c>
      <c r="K6" s="153" t="s">
        <v>212</v>
      </c>
      <c r="L6" s="95" t="s">
        <v>26</v>
      </c>
      <c r="M6" s="154" t="s">
        <v>213</v>
      </c>
      <c r="N6" s="162" t="s">
        <v>156</v>
      </c>
      <c r="Q6" s="152"/>
    </row>
    <row r="7" spans="2:17" ht="30.75" customHeight="1" x14ac:dyDescent="0.2">
      <c r="B7" s="46" t="s">
        <v>116</v>
      </c>
      <c r="C7" s="69"/>
      <c r="D7" s="44" t="s">
        <v>340</v>
      </c>
      <c r="E7" s="161"/>
      <c r="F7" s="45" t="s">
        <v>159</v>
      </c>
      <c r="G7" s="290" t="s">
        <v>60</v>
      </c>
      <c r="H7" s="291"/>
      <c r="I7" s="292"/>
      <c r="J7" s="46" t="s">
        <v>168</v>
      </c>
      <c r="K7" s="69"/>
      <c r="L7" s="44" t="s">
        <v>340</v>
      </c>
      <c r="M7" s="161"/>
      <c r="N7" s="163" t="s">
        <v>156</v>
      </c>
    </row>
    <row r="8" spans="2:17" s="39" customFormat="1" ht="24.75" customHeight="1" x14ac:dyDescent="0.2">
      <c r="B8" s="165" t="s">
        <v>153</v>
      </c>
      <c r="C8" s="153" t="s">
        <v>212</v>
      </c>
      <c r="D8" s="95" t="s">
        <v>26</v>
      </c>
      <c r="E8" s="154" t="s">
        <v>213</v>
      </c>
      <c r="F8" s="162" t="s">
        <v>164</v>
      </c>
      <c r="G8" s="157">
        <f>I6+H$4</f>
        <v>0.40277777777777779</v>
      </c>
      <c r="H8" s="156" t="s">
        <v>89</v>
      </c>
      <c r="I8" s="125">
        <f>G8+I$4</f>
        <v>0.42708333333333337</v>
      </c>
      <c r="J8" s="165" t="s">
        <v>158</v>
      </c>
      <c r="K8" s="153" t="s">
        <v>212</v>
      </c>
      <c r="L8" s="95" t="s">
        <v>26</v>
      </c>
      <c r="M8" s="154" t="s">
        <v>213</v>
      </c>
      <c r="N8" s="162" t="s">
        <v>157</v>
      </c>
      <c r="Q8" s="152"/>
    </row>
    <row r="9" spans="2:17" ht="30.75" customHeight="1" x14ac:dyDescent="0.2">
      <c r="B9" s="46" t="s">
        <v>153</v>
      </c>
      <c r="C9" s="69"/>
      <c r="D9" s="44" t="s">
        <v>340</v>
      </c>
      <c r="E9" s="161"/>
      <c r="F9" s="45" t="s">
        <v>164</v>
      </c>
      <c r="G9" s="301" t="s">
        <v>54</v>
      </c>
      <c r="H9" s="302"/>
      <c r="I9" s="303"/>
      <c r="J9" s="46" t="s">
        <v>158</v>
      </c>
      <c r="K9" s="69"/>
      <c r="L9" s="44" t="s">
        <v>228</v>
      </c>
      <c r="M9" s="161"/>
      <c r="N9" s="45" t="s">
        <v>157</v>
      </c>
    </row>
    <row r="10" spans="2:17" s="39" customFormat="1" ht="24.75" customHeight="1" x14ac:dyDescent="0.2">
      <c r="B10" s="165" t="s">
        <v>160</v>
      </c>
      <c r="C10" s="153" t="s">
        <v>212</v>
      </c>
      <c r="D10" s="95" t="s">
        <v>26</v>
      </c>
      <c r="E10" s="154" t="s">
        <v>213</v>
      </c>
      <c r="F10" s="162" t="s">
        <v>163</v>
      </c>
      <c r="G10" s="157">
        <f>I8+H$4*1</f>
        <v>0.43055555555555558</v>
      </c>
      <c r="H10" s="156" t="s">
        <v>89</v>
      </c>
      <c r="I10" s="125">
        <f>G10+I$4</f>
        <v>0.45486111111111116</v>
      </c>
      <c r="J10" s="165" t="s">
        <v>165</v>
      </c>
      <c r="K10" s="153" t="s">
        <v>212</v>
      </c>
      <c r="L10" s="95" t="s">
        <v>26</v>
      </c>
      <c r="M10" s="154" t="s">
        <v>213</v>
      </c>
      <c r="N10" s="162" t="s">
        <v>214</v>
      </c>
    </row>
    <row r="11" spans="2:17" ht="30.75" customHeight="1" x14ac:dyDescent="0.2">
      <c r="B11" s="28" t="s">
        <v>163</v>
      </c>
      <c r="C11" s="68"/>
      <c r="D11" s="26" t="s">
        <v>51</v>
      </c>
      <c r="E11" s="160"/>
      <c r="F11" s="27" t="s">
        <v>165</v>
      </c>
      <c r="G11" s="290" t="s">
        <v>53</v>
      </c>
      <c r="H11" s="291"/>
      <c r="I11" s="292"/>
      <c r="J11" s="28" t="s">
        <v>160</v>
      </c>
      <c r="K11" s="68"/>
      <c r="L11" s="26" t="s">
        <v>340</v>
      </c>
      <c r="M11" s="160"/>
      <c r="N11" s="27" t="s">
        <v>214</v>
      </c>
    </row>
    <row r="12" spans="2:17" s="39" customFormat="1" ht="24.75" customHeight="1" x14ac:dyDescent="0.2">
      <c r="B12" s="165" t="s">
        <v>157</v>
      </c>
      <c r="C12" s="153" t="s">
        <v>212</v>
      </c>
      <c r="D12" s="95" t="s">
        <v>26</v>
      </c>
      <c r="E12" s="154" t="s">
        <v>213</v>
      </c>
      <c r="F12" s="162" t="s">
        <v>153</v>
      </c>
      <c r="G12" s="157">
        <f>I10+H$4</f>
        <v>0.45833333333333337</v>
      </c>
      <c r="H12" s="156" t="s">
        <v>89</v>
      </c>
      <c r="I12" s="125">
        <f>G12+I$4</f>
        <v>0.48263888888888895</v>
      </c>
      <c r="J12" s="165" t="s">
        <v>164</v>
      </c>
      <c r="K12" s="153" t="s">
        <v>212</v>
      </c>
      <c r="L12" s="95" t="s">
        <v>26</v>
      </c>
      <c r="M12" s="154" t="s">
        <v>213</v>
      </c>
      <c r="N12" s="162" t="s">
        <v>158</v>
      </c>
    </row>
    <row r="13" spans="2:17" ht="30.75" customHeight="1" x14ac:dyDescent="0.2">
      <c r="B13" s="46" t="s">
        <v>116</v>
      </c>
      <c r="C13" s="69"/>
      <c r="D13" s="44" t="s">
        <v>340</v>
      </c>
      <c r="E13" s="161"/>
      <c r="F13" s="45" t="s">
        <v>156</v>
      </c>
      <c r="G13" s="301" t="s">
        <v>55</v>
      </c>
      <c r="H13" s="302"/>
      <c r="I13" s="303"/>
      <c r="J13" s="46" t="s">
        <v>168</v>
      </c>
      <c r="K13" s="69"/>
      <c r="L13" s="44" t="s">
        <v>340</v>
      </c>
      <c r="M13" s="161"/>
      <c r="N13" s="45" t="s">
        <v>159</v>
      </c>
    </row>
    <row r="14" spans="2:17" s="39" customFormat="1" ht="24.75" customHeight="1" x14ac:dyDescent="0.2">
      <c r="B14" s="165" t="s">
        <v>163</v>
      </c>
      <c r="C14" s="153" t="s">
        <v>212</v>
      </c>
      <c r="D14" s="95" t="s">
        <v>26</v>
      </c>
      <c r="E14" s="154" t="s">
        <v>213</v>
      </c>
      <c r="F14" s="162" t="s">
        <v>165</v>
      </c>
      <c r="G14" s="157">
        <f>I12+H$4*1</f>
        <v>0.48611111111111116</v>
      </c>
      <c r="H14" s="156" t="s">
        <v>89</v>
      </c>
      <c r="I14" s="125">
        <f>G14+I$4</f>
        <v>0.51041666666666674</v>
      </c>
      <c r="J14" s="165" t="s">
        <v>214</v>
      </c>
      <c r="K14" s="153" t="s">
        <v>212</v>
      </c>
      <c r="L14" s="95" t="s">
        <v>26</v>
      </c>
      <c r="M14" s="154" t="s">
        <v>213</v>
      </c>
      <c r="N14" s="162" t="s">
        <v>160</v>
      </c>
    </row>
    <row r="15" spans="2:17" ht="30.75" customHeight="1" x14ac:dyDescent="0.2">
      <c r="B15" s="46" t="s">
        <v>217</v>
      </c>
      <c r="C15" s="69"/>
      <c r="D15" s="44" t="s">
        <v>228</v>
      </c>
      <c r="E15" s="161"/>
      <c r="F15" s="45" t="s">
        <v>157</v>
      </c>
      <c r="G15" s="290" t="s">
        <v>61</v>
      </c>
      <c r="H15" s="291"/>
      <c r="I15" s="292"/>
      <c r="J15" s="46" t="s">
        <v>164</v>
      </c>
      <c r="K15" s="68"/>
      <c r="L15" s="26" t="s">
        <v>340</v>
      </c>
      <c r="M15" s="160"/>
      <c r="N15" s="45" t="s">
        <v>158</v>
      </c>
    </row>
    <row r="16" spans="2:17" s="39" customFormat="1" ht="24.75" customHeight="1" thickBot="1" x14ac:dyDescent="0.25">
      <c r="B16" s="166" t="s">
        <v>156</v>
      </c>
      <c r="C16" s="153" t="s">
        <v>212</v>
      </c>
      <c r="D16" s="96" t="s">
        <v>26</v>
      </c>
      <c r="E16" s="154" t="s">
        <v>213</v>
      </c>
      <c r="F16" s="164" t="s">
        <v>116</v>
      </c>
      <c r="G16" s="158">
        <f>I14+H$4</f>
        <v>0.51388888888888895</v>
      </c>
      <c r="H16" s="159" t="s">
        <v>89</v>
      </c>
      <c r="I16" s="126">
        <f>G16+I$4</f>
        <v>0.53819444444444453</v>
      </c>
      <c r="J16" s="166" t="s">
        <v>159</v>
      </c>
      <c r="K16" s="153" t="s">
        <v>212</v>
      </c>
      <c r="L16" s="96" t="s">
        <v>26</v>
      </c>
      <c r="M16" s="154" t="s">
        <v>213</v>
      </c>
      <c r="N16" s="164" t="s">
        <v>168</v>
      </c>
    </row>
    <row r="17" spans="2:14" ht="17.25" customHeight="1" thickTop="1" x14ac:dyDescent="0.2">
      <c r="B17" s="29"/>
      <c r="C17" s="30"/>
      <c r="D17" s="30"/>
      <c r="E17" s="31"/>
      <c r="F17" s="30"/>
      <c r="G17" s="32"/>
      <c r="H17" s="33"/>
      <c r="I17" s="34"/>
      <c r="J17" s="29"/>
      <c r="K17" s="30"/>
      <c r="L17" s="30"/>
      <c r="M17" s="31"/>
      <c r="N17" s="30"/>
    </row>
    <row r="18" spans="2:14" ht="33" customHeight="1" x14ac:dyDescent="0.2">
      <c r="B18" s="35"/>
      <c r="C18" s="48"/>
      <c r="D18" s="36"/>
      <c r="E18" s="37"/>
      <c r="F18" s="36"/>
      <c r="G18" s="38"/>
      <c r="H18" s="39"/>
      <c r="I18" s="82"/>
      <c r="J18" s="48" t="s">
        <v>218</v>
      </c>
      <c r="K18" s="36"/>
      <c r="L18" s="36"/>
      <c r="M18" s="37"/>
      <c r="N18" s="36"/>
    </row>
    <row r="19" spans="2:14" ht="21" customHeight="1" x14ac:dyDescent="0.2">
      <c r="B19" s="35"/>
      <c r="C19" s="36"/>
      <c r="D19" s="36"/>
      <c r="E19" s="37"/>
      <c r="F19" s="36"/>
      <c r="G19" s="38"/>
      <c r="H19" s="39"/>
      <c r="I19" s="40"/>
      <c r="J19" s="41"/>
      <c r="K19" s="36"/>
      <c r="L19" s="36"/>
      <c r="M19" s="37"/>
      <c r="N19" s="36"/>
    </row>
    <row r="20" spans="2:14" ht="16.2" x14ac:dyDescent="0.2">
      <c r="B20" s="1" t="s">
        <v>27</v>
      </c>
      <c r="C20" s="287"/>
      <c r="D20" s="287"/>
      <c r="E20" s="287"/>
      <c r="F20" s="43"/>
      <c r="G20" s="43"/>
      <c r="H20" s="43"/>
      <c r="I20" s="287"/>
      <c r="J20" s="43"/>
      <c r="K20" s="287"/>
      <c r="L20" s="287"/>
      <c r="M20" s="287"/>
      <c r="N20" s="43"/>
    </row>
    <row r="21" spans="2:14" ht="16.2" x14ac:dyDescent="0.2">
      <c r="B21" s="1" t="s">
        <v>28</v>
      </c>
      <c r="C21" s="287"/>
      <c r="D21" s="287"/>
      <c r="E21" s="287"/>
      <c r="F21" s="43"/>
      <c r="G21" s="43"/>
      <c r="H21" s="43"/>
      <c r="I21" s="287"/>
      <c r="J21" s="43"/>
      <c r="K21" s="287"/>
      <c r="L21" s="287"/>
      <c r="M21" s="287"/>
      <c r="N21" s="43"/>
    </row>
    <row r="22" spans="2:14" x14ac:dyDescent="0.2">
      <c r="B22" s="43"/>
      <c r="C22" s="287"/>
      <c r="D22" s="287"/>
      <c r="E22" s="287"/>
      <c r="F22" s="43"/>
      <c r="G22" s="43"/>
      <c r="H22" s="43"/>
      <c r="I22" s="287"/>
      <c r="J22" s="43"/>
      <c r="K22" s="287"/>
      <c r="L22" s="287"/>
      <c r="M22" s="287"/>
      <c r="N22" s="43"/>
    </row>
    <row r="23" spans="2:14" ht="16.2" x14ac:dyDescent="0.2">
      <c r="B23" s="83"/>
      <c r="C23" s="84"/>
      <c r="D23" s="84"/>
      <c r="E23" s="84"/>
      <c r="F23" s="85"/>
      <c r="G23" s="85"/>
      <c r="H23" s="85"/>
      <c r="I23" s="84"/>
      <c r="J23" s="85"/>
      <c r="K23" s="84"/>
      <c r="L23" s="84"/>
      <c r="M23" s="84"/>
      <c r="N23" s="85"/>
    </row>
  </sheetData>
  <mergeCells count="11">
    <mergeCell ref="G7:I7"/>
    <mergeCell ref="G9:I9"/>
    <mergeCell ref="G11:I11"/>
    <mergeCell ref="G13:I13"/>
    <mergeCell ref="G15:I15"/>
    <mergeCell ref="B1:N1"/>
    <mergeCell ref="K2:M2"/>
    <mergeCell ref="B3:F3"/>
    <mergeCell ref="G3:I3"/>
    <mergeCell ref="J3:N3"/>
    <mergeCell ref="G5:I5"/>
  </mergeCells>
  <phoneticPr fontId="6"/>
  <pageMargins left="0.59055118110236227" right="0" top="0.39370078740157483" bottom="0.43307086614173229" header="0.27559055118110237" footer="0.35433070866141736"/>
  <pageSetup paperSize="9" orientation="landscape" horizontalDpi="4294967293" verticalDpi="72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EB126-046B-4420-B1D7-791C7A44CAFC}">
  <dimension ref="B1:Q23"/>
  <sheetViews>
    <sheetView zoomScale="80" zoomScaleNormal="80" zoomScaleSheetLayoutView="75" workbookViewId="0">
      <selection activeCell="T13" sqref="T13"/>
    </sheetView>
  </sheetViews>
  <sheetFormatPr defaultColWidth="8.88671875" defaultRowHeight="13.2" x14ac:dyDescent="0.2"/>
  <cols>
    <col min="1" max="1" width="0.6640625" style="284" customWidth="1"/>
    <col min="2" max="2" width="21.88671875" style="284" customWidth="1"/>
    <col min="3" max="3" width="6.6640625" style="284" customWidth="1"/>
    <col min="4" max="4" width="4.6640625" style="284" customWidth="1"/>
    <col min="5" max="5" width="7.109375" style="284" customWidth="1"/>
    <col min="6" max="6" width="21.88671875" style="284" customWidth="1"/>
    <col min="7" max="7" width="5.6640625" style="284" customWidth="1"/>
    <col min="8" max="8" width="2.44140625" style="284" customWidth="1"/>
    <col min="9" max="9" width="5.6640625" style="284" customWidth="1"/>
    <col min="10" max="10" width="21.88671875" style="284" customWidth="1"/>
    <col min="11" max="11" width="6.6640625" style="284" customWidth="1"/>
    <col min="12" max="12" width="4.6640625" style="284" customWidth="1"/>
    <col min="13" max="13" width="6.6640625" style="284" customWidth="1"/>
    <col min="14" max="14" width="21.88671875" style="284" customWidth="1"/>
    <col min="15" max="15" width="1.44140625" style="284" customWidth="1"/>
    <col min="16" max="16384" width="8.88671875" style="284"/>
  </cols>
  <sheetData>
    <row r="1" spans="2:17" ht="30" customHeight="1" x14ac:dyDescent="0.2">
      <c r="B1" s="293" t="s">
        <v>142</v>
      </c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</row>
    <row r="2" spans="2:17" ht="30" customHeight="1" thickBot="1" x14ac:dyDescent="0.3">
      <c r="B2" s="3" t="s">
        <v>377</v>
      </c>
      <c r="C2" s="16"/>
      <c r="D2" s="16"/>
      <c r="E2" s="283"/>
      <c r="F2" s="151"/>
      <c r="G2" s="49"/>
      <c r="I2" s="16"/>
      <c r="J2" s="18"/>
      <c r="K2" s="294">
        <v>44499</v>
      </c>
      <c r="L2" s="294"/>
      <c r="M2" s="294"/>
      <c r="N2" s="118">
        <f>K2</f>
        <v>44499</v>
      </c>
    </row>
    <row r="3" spans="2:17" ht="26.25" customHeight="1" thickTop="1" x14ac:dyDescent="0.2">
      <c r="B3" s="295" t="s">
        <v>22</v>
      </c>
      <c r="C3" s="296"/>
      <c r="D3" s="296"/>
      <c r="E3" s="296"/>
      <c r="F3" s="297"/>
      <c r="G3" s="298" t="s">
        <v>23</v>
      </c>
      <c r="H3" s="299"/>
      <c r="I3" s="300"/>
      <c r="J3" s="295" t="s">
        <v>24</v>
      </c>
      <c r="K3" s="296"/>
      <c r="L3" s="296"/>
      <c r="M3" s="296"/>
      <c r="N3" s="297"/>
    </row>
    <row r="4" spans="2:17" ht="22.5" customHeight="1" x14ac:dyDescent="0.2">
      <c r="B4" s="19" t="s">
        <v>13</v>
      </c>
      <c r="C4" s="20" t="s">
        <v>25</v>
      </c>
      <c r="D4" s="21"/>
      <c r="E4" s="22" t="s">
        <v>25</v>
      </c>
      <c r="F4" s="23" t="s">
        <v>13</v>
      </c>
      <c r="G4" s="81"/>
      <c r="H4" s="87">
        <v>3.472222222222222E-3</v>
      </c>
      <c r="I4" s="88">
        <v>2.4305555555555556E-2</v>
      </c>
      <c r="J4" s="24" t="s">
        <v>13</v>
      </c>
      <c r="K4" s="25" t="s">
        <v>25</v>
      </c>
      <c r="L4" s="21"/>
      <c r="M4" s="22" t="s">
        <v>25</v>
      </c>
      <c r="N4" s="47" t="s">
        <v>13</v>
      </c>
    </row>
    <row r="5" spans="2:17" ht="30.75" customHeight="1" x14ac:dyDescent="0.2">
      <c r="B5" s="28" t="s">
        <v>156</v>
      </c>
      <c r="C5" s="160">
        <v>5</v>
      </c>
      <c r="D5" s="26" t="s">
        <v>340</v>
      </c>
      <c r="E5" s="160">
        <v>0</v>
      </c>
      <c r="F5" s="27" t="s">
        <v>161</v>
      </c>
      <c r="G5" s="290" t="s">
        <v>52</v>
      </c>
      <c r="H5" s="291"/>
      <c r="I5" s="292"/>
      <c r="J5" s="28" t="s">
        <v>207</v>
      </c>
      <c r="K5" s="68">
        <v>4</v>
      </c>
      <c r="L5" s="26" t="s">
        <v>340</v>
      </c>
      <c r="M5" s="160">
        <v>0</v>
      </c>
      <c r="N5" s="27" t="s">
        <v>164</v>
      </c>
    </row>
    <row r="6" spans="2:17" s="39" customFormat="1" ht="24.75" customHeight="1" x14ac:dyDescent="0.2">
      <c r="B6" s="165" t="s">
        <v>214</v>
      </c>
      <c r="C6" s="153" t="s">
        <v>212</v>
      </c>
      <c r="D6" s="95" t="s">
        <v>26</v>
      </c>
      <c r="E6" s="154" t="s">
        <v>213</v>
      </c>
      <c r="F6" s="162" t="s">
        <v>116</v>
      </c>
      <c r="G6" s="155">
        <v>0.375</v>
      </c>
      <c r="H6" s="156" t="s">
        <v>89</v>
      </c>
      <c r="I6" s="125">
        <f>G6+I$4</f>
        <v>0.39930555555555558</v>
      </c>
      <c r="J6" s="165" t="s">
        <v>153</v>
      </c>
      <c r="K6" s="153" t="s">
        <v>212</v>
      </c>
      <c r="L6" s="95" t="s">
        <v>26</v>
      </c>
      <c r="M6" s="154" t="s">
        <v>213</v>
      </c>
      <c r="N6" s="162" t="s">
        <v>163</v>
      </c>
      <c r="Q6" s="152"/>
    </row>
    <row r="7" spans="2:17" ht="30.75" customHeight="1" x14ac:dyDescent="0.2">
      <c r="B7" s="46" t="s">
        <v>214</v>
      </c>
      <c r="C7" s="69">
        <v>3</v>
      </c>
      <c r="D7" s="44" t="s">
        <v>340</v>
      </c>
      <c r="E7" s="161">
        <v>1</v>
      </c>
      <c r="F7" s="45" t="s">
        <v>116</v>
      </c>
      <c r="G7" s="290" t="s">
        <v>60</v>
      </c>
      <c r="H7" s="291"/>
      <c r="I7" s="292"/>
      <c r="J7" s="46" t="s">
        <v>153</v>
      </c>
      <c r="K7" s="69">
        <v>2</v>
      </c>
      <c r="L7" s="44" t="s">
        <v>340</v>
      </c>
      <c r="M7" s="161">
        <v>3</v>
      </c>
      <c r="N7" s="163" t="s">
        <v>163</v>
      </c>
    </row>
    <row r="8" spans="2:17" s="39" customFormat="1" ht="24.75" customHeight="1" x14ac:dyDescent="0.2">
      <c r="B8" s="165" t="s">
        <v>156</v>
      </c>
      <c r="C8" s="153" t="s">
        <v>212</v>
      </c>
      <c r="D8" s="95" t="s">
        <v>26</v>
      </c>
      <c r="E8" s="154" t="s">
        <v>213</v>
      </c>
      <c r="F8" s="162" t="s">
        <v>161</v>
      </c>
      <c r="G8" s="157">
        <f>I6+H$4</f>
        <v>0.40277777777777779</v>
      </c>
      <c r="H8" s="156" t="s">
        <v>89</v>
      </c>
      <c r="I8" s="125">
        <f>G8+I$4</f>
        <v>0.42708333333333337</v>
      </c>
      <c r="J8" s="165" t="s">
        <v>207</v>
      </c>
      <c r="K8" s="153" t="s">
        <v>212</v>
      </c>
      <c r="L8" s="95" t="s">
        <v>26</v>
      </c>
      <c r="M8" s="154" t="s">
        <v>213</v>
      </c>
      <c r="N8" s="162" t="s">
        <v>164</v>
      </c>
      <c r="Q8" s="152"/>
    </row>
    <row r="9" spans="2:17" ht="30.75" customHeight="1" x14ac:dyDescent="0.2">
      <c r="B9" s="46" t="s">
        <v>156</v>
      </c>
      <c r="C9" s="69">
        <v>4</v>
      </c>
      <c r="D9" s="26" t="s">
        <v>340</v>
      </c>
      <c r="E9" s="161">
        <v>0</v>
      </c>
      <c r="F9" s="45" t="s">
        <v>164</v>
      </c>
      <c r="G9" s="301" t="s">
        <v>54</v>
      </c>
      <c r="H9" s="302"/>
      <c r="I9" s="303"/>
      <c r="J9" s="46" t="s">
        <v>207</v>
      </c>
      <c r="K9" s="69">
        <v>9</v>
      </c>
      <c r="L9" s="26" t="s">
        <v>340</v>
      </c>
      <c r="M9" s="161">
        <v>0</v>
      </c>
      <c r="N9" s="45" t="s">
        <v>161</v>
      </c>
    </row>
    <row r="10" spans="2:17" s="39" customFormat="1" ht="24.75" customHeight="1" x14ac:dyDescent="0.2">
      <c r="B10" s="165" t="s">
        <v>163</v>
      </c>
      <c r="C10" s="153" t="s">
        <v>212</v>
      </c>
      <c r="D10" s="95" t="s">
        <v>26</v>
      </c>
      <c r="E10" s="154" t="s">
        <v>213</v>
      </c>
      <c r="F10" s="162" t="s">
        <v>214</v>
      </c>
      <c r="G10" s="157">
        <f>I8+H$4*1</f>
        <v>0.43055555555555558</v>
      </c>
      <c r="H10" s="156" t="s">
        <v>89</v>
      </c>
      <c r="I10" s="125">
        <f>G10+I$4</f>
        <v>0.45486111111111116</v>
      </c>
      <c r="J10" s="165" t="s">
        <v>116</v>
      </c>
      <c r="K10" s="153" t="s">
        <v>212</v>
      </c>
      <c r="L10" s="95" t="s">
        <v>26</v>
      </c>
      <c r="M10" s="154" t="s">
        <v>213</v>
      </c>
      <c r="N10" s="162" t="s">
        <v>153</v>
      </c>
    </row>
    <row r="11" spans="2:17" ht="30.75" customHeight="1" x14ac:dyDescent="0.2">
      <c r="B11" s="28" t="s">
        <v>214</v>
      </c>
      <c r="C11" s="68">
        <v>2</v>
      </c>
      <c r="D11" s="26" t="s">
        <v>340</v>
      </c>
      <c r="E11" s="160">
        <v>1</v>
      </c>
      <c r="F11" s="27" t="s">
        <v>163</v>
      </c>
      <c r="G11" s="290" t="s">
        <v>53</v>
      </c>
      <c r="H11" s="291"/>
      <c r="I11" s="292"/>
      <c r="J11" s="28" t="s">
        <v>153</v>
      </c>
      <c r="K11" s="68">
        <v>2</v>
      </c>
      <c r="L11" s="26" t="s">
        <v>340</v>
      </c>
      <c r="M11" s="160">
        <v>0</v>
      </c>
      <c r="N11" s="27" t="s">
        <v>116</v>
      </c>
    </row>
    <row r="12" spans="2:17" s="39" customFormat="1" ht="24.75" customHeight="1" x14ac:dyDescent="0.2">
      <c r="B12" s="165" t="s">
        <v>164</v>
      </c>
      <c r="C12" s="153" t="s">
        <v>212</v>
      </c>
      <c r="D12" s="95" t="s">
        <v>26</v>
      </c>
      <c r="E12" s="154" t="s">
        <v>213</v>
      </c>
      <c r="F12" s="162" t="s">
        <v>156</v>
      </c>
      <c r="G12" s="157">
        <f>I10+H$4</f>
        <v>0.45833333333333337</v>
      </c>
      <c r="H12" s="156" t="s">
        <v>89</v>
      </c>
      <c r="I12" s="125">
        <f>G12+I$4</f>
        <v>0.48263888888888895</v>
      </c>
      <c r="J12" s="165" t="s">
        <v>161</v>
      </c>
      <c r="K12" s="153" t="s">
        <v>212</v>
      </c>
      <c r="L12" s="95" t="s">
        <v>26</v>
      </c>
      <c r="M12" s="154" t="s">
        <v>213</v>
      </c>
      <c r="N12" s="162" t="s">
        <v>159</v>
      </c>
    </row>
    <row r="13" spans="2:17" ht="30.75" customHeight="1" x14ac:dyDescent="0.2">
      <c r="B13" s="46" t="s">
        <v>156</v>
      </c>
      <c r="C13" s="69">
        <v>4</v>
      </c>
      <c r="D13" s="44" t="s">
        <v>228</v>
      </c>
      <c r="E13" s="161">
        <v>0</v>
      </c>
      <c r="F13" s="45" t="s">
        <v>159</v>
      </c>
      <c r="G13" s="301" t="s">
        <v>55</v>
      </c>
      <c r="H13" s="302"/>
      <c r="I13" s="303"/>
      <c r="J13" s="46" t="s">
        <v>164</v>
      </c>
      <c r="K13" s="69">
        <v>7</v>
      </c>
      <c r="L13" s="44" t="s">
        <v>228</v>
      </c>
      <c r="M13" s="161">
        <v>2</v>
      </c>
      <c r="N13" s="45" t="s">
        <v>161</v>
      </c>
    </row>
    <row r="14" spans="2:17" s="39" customFormat="1" ht="24.75" customHeight="1" x14ac:dyDescent="0.2">
      <c r="B14" s="165" t="s">
        <v>214</v>
      </c>
      <c r="C14" s="153" t="s">
        <v>212</v>
      </c>
      <c r="D14" s="95" t="s">
        <v>26</v>
      </c>
      <c r="E14" s="154" t="s">
        <v>213</v>
      </c>
      <c r="F14" s="162" t="s">
        <v>153</v>
      </c>
      <c r="G14" s="157">
        <f>I12+H$4*1</f>
        <v>0.48611111111111116</v>
      </c>
      <c r="H14" s="156" t="s">
        <v>89</v>
      </c>
      <c r="I14" s="125">
        <f>G14+I$4</f>
        <v>0.51041666666666674</v>
      </c>
      <c r="J14" s="165" t="s">
        <v>163</v>
      </c>
      <c r="K14" s="153" t="s">
        <v>212</v>
      </c>
      <c r="L14" s="95" t="s">
        <v>26</v>
      </c>
      <c r="M14" s="154" t="s">
        <v>213</v>
      </c>
      <c r="N14" s="162" t="s">
        <v>116</v>
      </c>
    </row>
    <row r="15" spans="2:17" ht="30.75" customHeight="1" x14ac:dyDescent="0.2">
      <c r="B15" s="46" t="s">
        <v>214</v>
      </c>
      <c r="C15" s="69">
        <v>2</v>
      </c>
      <c r="D15" s="44" t="s">
        <v>228</v>
      </c>
      <c r="E15" s="161">
        <v>0</v>
      </c>
      <c r="F15" s="45" t="s">
        <v>153</v>
      </c>
      <c r="G15" s="290" t="s">
        <v>61</v>
      </c>
      <c r="H15" s="291"/>
      <c r="I15" s="292"/>
      <c r="J15" s="46" t="s">
        <v>116</v>
      </c>
      <c r="K15" s="68">
        <v>3</v>
      </c>
      <c r="L15" s="44" t="s">
        <v>228</v>
      </c>
      <c r="M15" s="160">
        <v>2</v>
      </c>
      <c r="N15" s="45" t="s">
        <v>163</v>
      </c>
    </row>
    <row r="16" spans="2:17" s="39" customFormat="1" ht="24.75" customHeight="1" thickBot="1" x14ac:dyDescent="0.25">
      <c r="B16" s="166" t="s">
        <v>156</v>
      </c>
      <c r="C16" s="153" t="s">
        <v>212</v>
      </c>
      <c r="D16" s="96" t="s">
        <v>26</v>
      </c>
      <c r="E16" s="154" t="s">
        <v>213</v>
      </c>
      <c r="F16" s="164" t="s">
        <v>159</v>
      </c>
      <c r="G16" s="158">
        <f>I14+H$4</f>
        <v>0.51388888888888895</v>
      </c>
      <c r="H16" s="159" t="s">
        <v>89</v>
      </c>
      <c r="I16" s="126">
        <f>G16+I$4</f>
        <v>0.53819444444444453</v>
      </c>
      <c r="J16" s="166" t="s">
        <v>161</v>
      </c>
      <c r="K16" s="153" t="s">
        <v>212</v>
      </c>
      <c r="L16" s="96" t="s">
        <v>26</v>
      </c>
      <c r="M16" s="154" t="s">
        <v>213</v>
      </c>
      <c r="N16" s="164" t="s">
        <v>164</v>
      </c>
    </row>
    <row r="17" spans="2:14" ht="17.25" customHeight="1" thickTop="1" x14ac:dyDescent="0.2">
      <c r="B17" s="29"/>
      <c r="C17" s="30"/>
      <c r="D17" s="30"/>
      <c r="E17" s="31"/>
      <c r="F17" s="30"/>
      <c r="G17" s="32"/>
      <c r="H17" s="33"/>
      <c r="I17" s="34"/>
      <c r="J17" s="29"/>
      <c r="K17" s="30"/>
      <c r="L17" s="30"/>
      <c r="M17" s="31"/>
      <c r="N17" s="30"/>
    </row>
    <row r="18" spans="2:14" ht="33" customHeight="1" x14ac:dyDescent="0.2">
      <c r="B18" s="35"/>
      <c r="C18" s="48"/>
      <c r="D18" s="36"/>
      <c r="E18" s="37"/>
      <c r="F18" s="36"/>
      <c r="G18" s="38"/>
      <c r="H18" s="39"/>
      <c r="I18" s="82"/>
      <c r="J18" s="48" t="s">
        <v>218</v>
      </c>
      <c r="K18" s="36"/>
      <c r="L18" s="36"/>
      <c r="M18" s="37"/>
      <c r="N18" s="36"/>
    </row>
    <row r="19" spans="2:14" ht="21" customHeight="1" x14ac:dyDescent="0.2">
      <c r="B19" s="35"/>
      <c r="C19" s="36"/>
      <c r="D19" s="36"/>
      <c r="E19" s="37"/>
      <c r="F19" s="36"/>
      <c r="G19" s="38"/>
      <c r="H19" s="39"/>
      <c r="I19" s="40"/>
      <c r="J19" s="41"/>
      <c r="K19" s="36"/>
      <c r="L19" s="36"/>
      <c r="M19" s="37"/>
      <c r="N19" s="36"/>
    </row>
    <row r="20" spans="2:14" ht="16.2" x14ac:dyDescent="0.2">
      <c r="B20" s="1" t="s">
        <v>27</v>
      </c>
      <c r="C20" s="282"/>
      <c r="D20" s="282"/>
      <c r="E20" s="282"/>
      <c r="F20" s="43"/>
      <c r="G20" s="43"/>
      <c r="H20" s="43"/>
      <c r="I20" s="282"/>
      <c r="J20" s="43"/>
      <c r="K20" s="282"/>
      <c r="L20" s="282"/>
      <c r="M20" s="282"/>
      <c r="N20" s="43"/>
    </row>
    <row r="21" spans="2:14" ht="16.2" x14ac:dyDescent="0.2">
      <c r="B21" s="1" t="s">
        <v>28</v>
      </c>
      <c r="C21" s="282"/>
      <c r="D21" s="282"/>
      <c r="E21" s="282"/>
      <c r="F21" s="43"/>
      <c r="G21" s="43"/>
      <c r="H21" s="43"/>
      <c r="I21" s="282"/>
      <c r="J21" s="43"/>
      <c r="K21" s="282"/>
      <c r="L21" s="282"/>
      <c r="M21" s="282"/>
      <c r="N21" s="43"/>
    </row>
    <row r="22" spans="2:14" x14ac:dyDescent="0.2">
      <c r="B22" s="43"/>
      <c r="C22" s="282"/>
      <c r="D22" s="282"/>
      <c r="E22" s="282"/>
      <c r="F22" s="43"/>
      <c r="G22" s="43"/>
      <c r="H22" s="43"/>
      <c r="I22" s="282"/>
      <c r="J22" s="43"/>
      <c r="K22" s="282"/>
      <c r="L22" s="282"/>
      <c r="M22" s="282"/>
      <c r="N22" s="43"/>
    </row>
    <row r="23" spans="2:14" ht="16.2" x14ac:dyDescent="0.2">
      <c r="B23" s="83"/>
      <c r="C23" s="84"/>
      <c r="D23" s="84"/>
      <c r="E23" s="84"/>
      <c r="F23" s="85"/>
      <c r="G23" s="85"/>
      <c r="H23" s="85"/>
      <c r="I23" s="84"/>
      <c r="J23" s="85"/>
      <c r="K23" s="84"/>
      <c r="L23" s="84"/>
      <c r="M23" s="84"/>
      <c r="N23" s="85"/>
    </row>
  </sheetData>
  <mergeCells count="11">
    <mergeCell ref="G7:I7"/>
    <mergeCell ref="G9:I9"/>
    <mergeCell ref="G11:I11"/>
    <mergeCell ref="G13:I13"/>
    <mergeCell ref="G15:I15"/>
    <mergeCell ref="G5:I5"/>
    <mergeCell ref="B1:N1"/>
    <mergeCell ref="K2:M2"/>
    <mergeCell ref="B3:F3"/>
    <mergeCell ref="G3:I3"/>
    <mergeCell ref="J3:N3"/>
  </mergeCells>
  <phoneticPr fontId="6"/>
  <pageMargins left="0.59055118110236227" right="0" top="0.39370078740157483" bottom="0.43307086614173229" header="0.27559055118110237" footer="0.35433070866141736"/>
  <pageSetup paperSize="9" orientation="landscape" horizontalDpi="4294967293" verticalDpi="72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A0712-8E4E-4931-B2ED-CA011262749C}">
  <dimension ref="B1:R25"/>
  <sheetViews>
    <sheetView zoomScale="80" zoomScaleNormal="80" zoomScaleSheetLayoutView="75" workbookViewId="0">
      <selection activeCell="U13" sqref="U13"/>
    </sheetView>
  </sheetViews>
  <sheetFormatPr defaultColWidth="9" defaultRowHeight="13.2" x14ac:dyDescent="0.2"/>
  <cols>
    <col min="1" max="1" width="0.6640625" style="281" customWidth="1"/>
    <col min="2" max="2" width="21.88671875" style="281" customWidth="1"/>
    <col min="3" max="3" width="6.6640625" style="281" customWidth="1"/>
    <col min="4" max="4" width="4.6640625" style="281" customWidth="1"/>
    <col min="5" max="5" width="7.109375" style="281" customWidth="1"/>
    <col min="6" max="6" width="21.88671875" style="281" customWidth="1"/>
    <col min="7" max="7" width="5.6640625" style="281" customWidth="1"/>
    <col min="8" max="8" width="2.44140625" style="281" customWidth="1"/>
    <col min="9" max="9" width="5.6640625" style="281" customWidth="1"/>
    <col min="10" max="10" width="21.88671875" style="281" customWidth="1"/>
    <col min="11" max="11" width="6.6640625" style="281" customWidth="1"/>
    <col min="12" max="12" width="4.6640625" style="281" customWidth="1"/>
    <col min="13" max="13" width="6.6640625" style="281" customWidth="1"/>
    <col min="14" max="14" width="21.88671875" style="281" customWidth="1"/>
    <col min="15" max="15" width="1.44140625" style="281" customWidth="1"/>
    <col min="16" max="16384" width="9" style="281"/>
  </cols>
  <sheetData>
    <row r="1" spans="2:18" ht="30" customHeight="1" x14ac:dyDescent="0.2">
      <c r="B1" s="293" t="s">
        <v>142</v>
      </c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</row>
    <row r="2" spans="2:18" ht="30" customHeight="1" thickBot="1" x14ac:dyDescent="0.3">
      <c r="B2" s="3" t="s">
        <v>361</v>
      </c>
      <c r="C2" s="16"/>
      <c r="D2" s="16"/>
      <c r="E2" s="280"/>
      <c r="F2" s="151"/>
      <c r="G2" s="49"/>
      <c r="I2" s="16"/>
      <c r="J2" s="18"/>
      <c r="K2" s="294">
        <v>44492</v>
      </c>
      <c r="L2" s="294"/>
      <c r="M2" s="294"/>
      <c r="N2" s="118">
        <f>K2</f>
        <v>44492</v>
      </c>
    </row>
    <row r="3" spans="2:18" ht="26.25" customHeight="1" thickTop="1" x14ac:dyDescent="0.2">
      <c r="B3" s="295" t="s">
        <v>22</v>
      </c>
      <c r="C3" s="296"/>
      <c r="D3" s="296"/>
      <c r="E3" s="296"/>
      <c r="F3" s="297"/>
      <c r="G3" s="298" t="s">
        <v>23</v>
      </c>
      <c r="H3" s="299"/>
      <c r="I3" s="300"/>
      <c r="J3" s="295" t="s">
        <v>24</v>
      </c>
      <c r="K3" s="296"/>
      <c r="L3" s="296"/>
      <c r="M3" s="296"/>
      <c r="N3" s="297"/>
    </row>
    <row r="4" spans="2:18" ht="22.5" customHeight="1" x14ac:dyDescent="0.2">
      <c r="B4" s="19" t="s">
        <v>13</v>
      </c>
      <c r="C4" s="20" t="s">
        <v>25</v>
      </c>
      <c r="D4" s="21"/>
      <c r="E4" s="22" t="s">
        <v>25</v>
      </c>
      <c r="F4" s="23" t="s">
        <v>13</v>
      </c>
      <c r="G4" s="81"/>
      <c r="H4" s="87">
        <v>3.472222222222222E-3</v>
      </c>
      <c r="I4" s="88">
        <v>2.4305555555555556E-2</v>
      </c>
      <c r="J4" s="24" t="s">
        <v>13</v>
      </c>
      <c r="K4" s="25" t="s">
        <v>25</v>
      </c>
      <c r="L4" s="21"/>
      <c r="M4" s="22" t="s">
        <v>25</v>
      </c>
      <c r="N4" s="47" t="s">
        <v>13</v>
      </c>
    </row>
    <row r="5" spans="2:18" ht="30.75" customHeight="1" x14ac:dyDescent="0.2">
      <c r="B5" s="205"/>
      <c r="C5" s="253"/>
      <c r="D5" s="254" t="s">
        <v>51</v>
      </c>
      <c r="E5" s="253"/>
      <c r="F5" s="209"/>
      <c r="G5" s="304" t="s">
        <v>52</v>
      </c>
      <c r="H5" s="305"/>
      <c r="I5" s="306"/>
      <c r="J5" s="205" t="s">
        <v>149</v>
      </c>
      <c r="K5" s="255">
        <v>8</v>
      </c>
      <c r="L5" s="260" t="s">
        <v>51</v>
      </c>
      <c r="M5" s="253">
        <v>0</v>
      </c>
      <c r="N5" s="209" t="s">
        <v>158</v>
      </c>
    </row>
    <row r="6" spans="2:18" s="39" customFormat="1" ht="24.75" customHeight="1" x14ac:dyDescent="0.2">
      <c r="B6" s="207"/>
      <c r="C6" s="256" t="s">
        <v>212</v>
      </c>
      <c r="D6" s="257" t="s">
        <v>26</v>
      </c>
      <c r="E6" s="258" t="s">
        <v>213</v>
      </c>
      <c r="F6" s="196"/>
      <c r="G6" s="244">
        <v>0.375</v>
      </c>
      <c r="H6" s="245" t="s">
        <v>89</v>
      </c>
      <c r="I6" s="246">
        <f>G6+I$4</f>
        <v>0.39930555555555558</v>
      </c>
      <c r="J6" s="207" t="s">
        <v>153</v>
      </c>
      <c r="K6" s="256" t="s">
        <v>212</v>
      </c>
      <c r="L6" s="257" t="s">
        <v>26</v>
      </c>
      <c r="M6" s="258" t="s">
        <v>213</v>
      </c>
      <c r="N6" s="196" t="s">
        <v>159</v>
      </c>
      <c r="Q6" s="152"/>
    </row>
    <row r="7" spans="2:18" ht="30.75" customHeight="1" x14ac:dyDescent="0.2">
      <c r="B7" s="206"/>
      <c r="C7" s="259"/>
      <c r="D7" s="260" t="s">
        <v>51</v>
      </c>
      <c r="E7" s="261"/>
      <c r="F7" s="204"/>
      <c r="G7" s="304" t="s">
        <v>60</v>
      </c>
      <c r="H7" s="305"/>
      <c r="I7" s="306"/>
      <c r="J7" s="206" t="s">
        <v>153</v>
      </c>
      <c r="K7" s="259">
        <v>3</v>
      </c>
      <c r="L7" s="168" t="s">
        <v>228</v>
      </c>
      <c r="M7" s="261">
        <v>0</v>
      </c>
      <c r="N7" s="203" t="s">
        <v>159</v>
      </c>
    </row>
    <row r="8" spans="2:18" s="39" customFormat="1" ht="24.75" customHeight="1" x14ac:dyDescent="0.2">
      <c r="B8" s="207"/>
      <c r="C8" s="256" t="s">
        <v>212</v>
      </c>
      <c r="D8" s="257" t="s">
        <v>26</v>
      </c>
      <c r="E8" s="258" t="s">
        <v>213</v>
      </c>
      <c r="F8" s="196"/>
      <c r="G8" s="247">
        <f>I6+H$4</f>
        <v>0.40277777777777779</v>
      </c>
      <c r="H8" s="245" t="s">
        <v>89</v>
      </c>
      <c r="I8" s="246">
        <f>G8+I$4</f>
        <v>0.42708333333333337</v>
      </c>
      <c r="J8" s="207" t="s">
        <v>149</v>
      </c>
      <c r="K8" s="256" t="s">
        <v>212</v>
      </c>
      <c r="L8" s="257" t="s">
        <v>26</v>
      </c>
      <c r="M8" s="258" t="s">
        <v>213</v>
      </c>
      <c r="N8" s="196" t="s">
        <v>168</v>
      </c>
      <c r="Q8" s="152"/>
    </row>
    <row r="9" spans="2:18" ht="30.75" customHeight="1" x14ac:dyDescent="0.2">
      <c r="B9" s="206"/>
      <c r="C9" s="259"/>
      <c r="D9" s="260" t="s">
        <v>51</v>
      </c>
      <c r="E9" s="261"/>
      <c r="F9" s="204"/>
      <c r="G9" s="307" t="s">
        <v>54</v>
      </c>
      <c r="H9" s="308"/>
      <c r="I9" s="309"/>
      <c r="J9" s="206" t="s">
        <v>149</v>
      </c>
      <c r="K9" s="259">
        <v>4</v>
      </c>
      <c r="L9" s="168" t="s">
        <v>228</v>
      </c>
      <c r="M9" s="261">
        <v>0</v>
      </c>
      <c r="N9" s="204" t="s">
        <v>168</v>
      </c>
    </row>
    <row r="10" spans="2:18" s="39" customFormat="1" ht="24.75" customHeight="1" x14ac:dyDescent="0.2">
      <c r="B10" s="207"/>
      <c r="C10" s="256" t="s">
        <v>212</v>
      </c>
      <c r="D10" s="257" t="s">
        <v>26</v>
      </c>
      <c r="E10" s="258" t="s">
        <v>213</v>
      </c>
      <c r="F10" s="196"/>
      <c r="G10" s="247">
        <f>I8+H$4*1</f>
        <v>0.43055555555555558</v>
      </c>
      <c r="H10" s="245" t="s">
        <v>89</v>
      </c>
      <c r="I10" s="246">
        <f>G10+I$4</f>
        <v>0.45486111111111116</v>
      </c>
      <c r="J10" s="207" t="s">
        <v>159</v>
      </c>
      <c r="K10" s="256" t="s">
        <v>212</v>
      </c>
      <c r="L10" s="257" t="s">
        <v>26</v>
      </c>
      <c r="M10" s="258" t="s">
        <v>213</v>
      </c>
      <c r="N10" s="196" t="s">
        <v>158</v>
      </c>
    </row>
    <row r="11" spans="2:18" ht="30.75" customHeight="1" x14ac:dyDescent="0.2">
      <c r="B11" s="205"/>
      <c r="C11" s="255"/>
      <c r="D11" s="254" t="s">
        <v>51</v>
      </c>
      <c r="E11" s="253"/>
      <c r="F11" s="209"/>
      <c r="G11" s="304" t="s">
        <v>53</v>
      </c>
      <c r="H11" s="305"/>
      <c r="I11" s="306"/>
      <c r="J11" s="205" t="s">
        <v>153</v>
      </c>
      <c r="K11" s="255">
        <v>6</v>
      </c>
      <c r="L11" s="168" t="s">
        <v>228</v>
      </c>
      <c r="M11" s="253">
        <v>1</v>
      </c>
      <c r="N11" s="209" t="s">
        <v>158</v>
      </c>
    </row>
    <row r="12" spans="2:18" s="39" customFormat="1" ht="24.75" customHeight="1" x14ac:dyDescent="0.2">
      <c r="B12" s="207"/>
      <c r="C12" s="256" t="s">
        <v>212</v>
      </c>
      <c r="D12" s="257" t="s">
        <v>26</v>
      </c>
      <c r="E12" s="258" t="s">
        <v>213</v>
      </c>
      <c r="F12" s="196"/>
      <c r="G12" s="247">
        <f>I10+H$4</f>
        <v>0.45833333333333337</v>
      </c>
      <c r="H12" s="245" t="s">
        <v>89</v>
      </c>
      <c r="I12" s="246">
        <f>G12+I$4</f>
        <v>0.48263888888888895</v>
      </c>
      <c r="J12" s="207" t="s">
        <v>168</v>
      </c>
      <c r="K12" s="256" t="s">
        <v>212</v>
      </c>
      <c r="L12" s="257" t="s">
        <v>26</v>
      </c>
      <c r="M12" s="258" t="s">
        <v>213</v>
      </c>
      <c r="N12" s="196" t="s">
        <v>149</v>
      </c>
      <c r="R12" s="276"/>
    </row>
    <row r="13" spans="2:18" ht="30.75" customHeight="1" x14ac:dyDescent="0.2">
      <c r="B13" s="206"/>
      <c r="C13" s="259"/>
      <c r="D13" s="254" t="s">
        <v>51</v>
      </c>
      <c r="E13" s="261"/>
      <c r="F13" s="204"/>
      <c r="G13" s="307" t="s">
        <v>55</v>
      </c>
      <c r="H13" s="308"/>
      <c r="I13" s="309"/>
      <c r="J13" s="206" t="s">
        <v>168</v>
      </c>
      <c r="K13" s="259">
        <v>1</v>
      </c>
      <c r="L13" s="168" t="s">
        <v>228</v>
      </c>
      <c r="M13" s="261">
        <v>1</v>
      </c>
      <c r="N13" s="204" t="s">
        <v>159</v>
      </c>
    </row>
    <row r="14" spans="2:18" s="39" customFormat="1" ht="24.75" customHeight="1" x14ac:dyDescent="0.2">
      <c r="B14" s="207"/>
      <c r="C14" s="256" t="s">
        <v>212</v>
      </c>
      <c r="D14" s="257" t="s">
        <v>26</v>
      </c>
      <c r="E14" s="258" t="s">
        <v>213</v>
      </c>
      <c r="F14" s="196"/>
      <c r="G14" s="247">
        <f>I12+H$4*1</f>
        <v>0.48611111111111116</v>
      </c>
      <c r="H14" s="245" t="s">
        <v>89</v>
      </c>
      <c r="I14" s="246">
        <f>G14+I$4</f>
        <v>0.51041666666666674</v>
      </c>
      <c r="J14" s="207" t="s">
        <v>158</v>
      </c>
      <c r="K14" s="256" t="s">
        <v>212</v>
      </c>
      <c r="L14" s="257" t="s">
        <v>26</v>
      </c>
      <c r="M14" s="258" t="s">
        <v>213</v>
      </c>
      <c r="N14" s="196" t="s">
        <v>153</v>
      </c>
    </row>
    <row r="15" spans="2:18" s="39" customFormat="1" ht="31.5" customHeight="1" x14ac:dyDescent="0.2">
      <c r="B15" s="205"/>
      <c r="C15" s="68"/>
      <c r="D15" s="254" t="s">
        <v>51</v>
      </c>
      <c r="E15" s="160"/>
      <c r="F15" s="209"/>
      <c r="G15" s="310" t="s">
        <v>61</v>
      </c>
      <c r="H15" s="311"/>
      <c r="I15" s="312"/>
      <c r="J15" s="205"/>
      <c r="K15" s="68"/>
      <c r="L15" s="252"/>
      <c r="M15" s="160"/>
      <c r="N15" s="209"/>
    </row>
    <row r="16" spans="2:18" s="39" customFormat="1" ht="24.75" customHeight="1" x14ac:dyDescent="0.2">
      <c r="B16" s="207"/>
      <c r="C16" s="153" t="s">
        <v>212</v>
      </c>
      <c r="D16" s="95" t="s">
        <v>26</v>
      </c>
      <c r="E16" s="154" t="s">
        <v>213</v>
      </c>
      <c r="F16" s="196"/>
      <c r="G16" s="247">
        <f>I14+H$4*1</f>
        <v>0.51388888888888895</v>
      </c>
      <c r="H16" s="245" t="s">
        <v>89</v>
      </c>
      <c r="I16" s="246">
        <f>G16+I$4</f>
        <v>0.53819444444444453</v>
      </c>
      <c r="J16" s="207"/>
      <c r="K16" s="153" t="s">
        <v>212</v>
      </c>
      <c r="L16" s="95" t="s">
        <v>26</v>
      </c>
      <c r="M16" s="154" t="s">
        <v>213</v>
      </c>
      <c r="N16" s="196"/>
    </row>
    <row r="17" spans="2:14" ht="30.75" customHeight="1" x14ac:dyDescent="0.2">
      <c r="B17" s="206"/>
      <c r="C17" s="69"/>
      <c r="D17" s="254" t="s">
        <v>51</v>
      </c>
      <c r="E17" s="161"/>
      <c r="F17" s="204"/>
      <c r="G17" s="304" t="s">
        <v>339</v>
      </c>
      <c r="H17" s="305"/>
      <c r="I17" s="306"/>
      <c r="J17" s="206"/>
      <c r="K17" s="68"/>
      <c r="L17" s="252"/>
      <c r="M17" s="160"/>
      <c r="N17" s="204"/>
    </row>
    <row r="18" spans="2:14" s="39" customFormat="1" ht="24.75" customHeight="1" thickBot="1" x14ac:dyDescent="0.25">
      <c r="B18" s="208"/>
      <c r="C18" s="153" t="s">
        <v>212</v>
      </c>
      <c r="D18" s="96" t="s">
        <v>26</v>
      </c>
      <c r="E18" s="154" t="s">
        <v>213</v>
      </c>
      <c r="F18" s="210"/>
      <c r="G18" s="247">
        <f>I16+H$4*1</f>
        <v>0.54166666666666674</v>
      </c>
      <c r="H18" s="249" t="s">
        <v>89</v>
      </c>
      <c r="I18" s="246">
        <f>G18+I$4</f>
        <v>0.56597222222222232</v>
      </c>
      <c r="J18" s="208"/>
      <c r="K18" s="153" t="s">
        <v>212</v>
      </c>
      <c r="L18" s="96" t="s">
        <v>26</v>
      </c>
      <c r="M18" s="154" t="s">
        <v>213</v>
      </c>
      <c r="N18" s="210"/>
    </row>
    <row r="19" spans="2:14" ht="17.25" customHeight="1" thickTop="1" x14ac:dyDescent="0.2">
      <c r="B19" s="29"/>
      <c r="C19" s="30"/>
      <c r="D19" s="30"/>
      <c r="E19" s="31"/>
      <c r="F19" s="30"/>
      <c r="G19" s="32"/>
      <c r="H19" s="33"/>
      <c r="I19" s="34"/>
      <c r="J19" s="29"/>
      <c r="K19" s="30"/>
      <c r="L19" s="30"/>
      <c r="M19" s="31"/>
      <c r="N19" s="30"/>
    </row>
    <row r="20" spans="2:14" ht="33" customHeight="1" x14ac:dyDescent="0.2">
      <c r="B20" s="35"/>
      <c r="C20" s="48"/>
      <c r="D20" s="36"/>
      <c r="E20" s="37"/>
      <c r="F20" s="36"/>
      <c r="G20" s="38"/>
      <c r="H20" s="39"/>
      <c r="I20" s="82"/>
      <c r="J20" s="48" t="s">
        <v>362</v>
      </c>
      <c r="K20" s="36"/>
      <c r="L20" s="36"/>
      <c r="M20" s="37"/>
      <c r="N20" s="36"/>
    </row>
    <row r="21" spans="2:14" ht="21" customHeight="1" x14ac:dyDescent="0.2">
      <c r="B21" s="35"/>
      <c r="C21" s="36"/>
      <c r="D21" s="36"/>
      <c r="E21" s="37"/>
      <c r="F21" s="36"/>
      <c r="G21" s="38"/>
      <c r="H21" s="39"/>
      <c r="I21" s="40"/>
      <c r="J21" s="41"/>
      <c r="K21" s="36"/>
      <c r="L21" s="36"/>
      <c r="M21" s="37"/>
      <c r="N21" s="36"/>
    </row>
    <row r="22" spans="2:14" ht="16.2" x14ac:dyDescent="0.2">
      <c r="B22" s="1" t="s">
        <v>328</v>
      </c>
      <c r="C22" s="279"/>
      <c r="D22" s="279"/>
      <c r="E22" s="279"/>
      <c r="F22" s="43"/>
      <c r="G22" s="43"/>
      <c r="H22" s="43"/>
      <c r="I22" s="279"/>
      <c r="J22" s="43"/>
      <c r="K22" s="279"/>
      <c r="L22" s="279"/>
      <c r="M22" s="279"/>
      <c r="N22" s="43"/>
    </row>
    <row r="23" spans="2:14" ht="16.2" x14ac:dyDescent="0.2">
      <c r="B23" s="1" t="s">
        <v>28</v>
      </c>
      <c r="C23" s="279"/>
      <c r="D23" s="279"/>
      <c r="E23" s="279"/>
      <c r="F23" s="43"/>
      <c r="G23" s="43"/>
      <c r="H23" s="43"/>
      <c r="I23" s="279"/>
      <c r="J23" s="43"/>
      <c r="K23" s="279"/>
      <c r="L23" s="279"/>
      <c r="M23" s="279"/>
      <c r="N23" s="43"/>
    </row>
    <row r="24" spans="2:14" x14ac:dyDescent="0.2">
      <c r="B24" s="43"/>
      <c r="C24" s="279"/>
      <c r="D24" s="279"/>
      <c r="E24" s="279"/>
      <c r="F24" s="43"/>
      <c r="G24" s="43"/>
      <c r="H24" s="43"/>
      <c r="I24" s="279"/>
      <c r="J24" s="43"/>
      <c r="K24" s="279"/>
      <c r="L24" s="279"/>
      <c r="M24" s="279"/>
      <c r="N24" s="43"/>
    </row>
    <row r="25" spans="2:14" ht="16.2" x14ac:dyDescent="0.2">
      <c r="B25" s="83"/>
      <c r="C25" s="84"/>
      <c r="D25" s="84"/>
      <c r="E25" s="84"/>
      <c r="F25" s="85"/>
      <c r="G25" s="85"/>
      <c r="H25" s="85"/>
      <c r="I25" s="84"/>
      <c r="J25" s="85"/>
      <c r="K25" s="84"/>
      <c r="L25" s="84"/>
      <c r="M25" s="84"/>
      <c r="N25" s="85"/>
    </row>
  </sheetData>
  <mergeCells count="12">
    <mergeCell ref="G17:I17"/>
    <mergeCell ref="B1:N1"/>
    <mergeCell ref="K2:M2"/>
    <mergeCell ref="B3:F3"/>
    <mergeCell ref="G3:I3"/>
    <mergeCell ref="J3:N3"/>
    <mergeCell ref="G5:I5"/>
    <mergeCell ref="G7:I7"/>
    <mergeCell ref="G9:I9"/>
    <mergeCell ref="G11:I11"/>
    <mergeCell ref="G13:I13"/>
    <mergeCell ref="G15:I15"/>
  </mergeCells>
  <phoneticPr fontId="6"/>
  <printOptions horizontalCentered="1" verticalCentered="1"/>
  <pageMargins left="0.39370078740157483" right="0.39370078740157483" top="0.39370078740157483" bottom="0.39370078740157483" header="0.35433070866141736" footer="0.35433070866141736"/>
  <pageSetup paperSize="9" scale="93" orientation="landscape" horizontalDpi="4294967293" verticalDpi="72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32555-BB5B-4D7F-9DDA-FC05480B27AF}">
  <dimension ref="B1:R25"/>
  <sheetViews>
    <sheetView topLeftCell="A4" zoomScale="80" zoomScaleNormal="80" zoomScaleSheetLayoutView="75" workbookViewId="0">
      <selection activeCell="T9" sqref="T9"/>
    </sheetView>
  </sheetViews>
  <sheetFormatPr defaultColWidth="9" defaultRowHeight="13.2" x14ac:dyDescent="0.2"/>
  <cols>
    <col min="1" max="1" width="0.6640625" style="269" customWidth="1"/>
    <col min="2" max="2" width="21.88671875" style="269" customWidth="1"/>
    <col min="3" max="3" width="6.6640625" style="269" customWidth="1"/>
    <col min="4" max="4" width="4.6640625" style="269" customWidth="1"/>
    <col min="5" max="5" width="7.109375" style="269" customWidth="1"/>
    <col min="6" max="6" width="21.88671875" style="269" customWidth="1"/>
    <col min="7" max="7" width="5.6640625" style="269" customWidth="1"/>
    <col min="8" max="8" width="2.44140625" style="269" customWidth="1"/>
    <col min="9" max="9" width="5.6640625" style="269" customWidth="1"/>
    <col min="10" max="10" width="21.88671875" style="269" customWidth="1"/>
    <col min="11" max="11" width="6.6640625" style="269" customWidth="1"/>
    <col min="12" max="12" width="4.6640625" style="269" customWidth="1"/>
    <col min="13" max="13" width="6.6640625" style="269" customWidth="1"/>
    <col min="14" max="14" width="21.88671875" style="269" customWidth="1"/>
    <col min="15" max="15" width="1.44140625" style="269" customWidth="1"/>
    <col min="16" max="16384" width="9" style="269"/>
  </cols>
  <sheetData>
    <row r="1" spans="2:18" ht="30" customHeight="1" x14ac:dyDescent="0.2">
      <c r="B1" s="293" t="s">
        <v>142</v>
      </c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</row>
    <row r="2" spans="2:18" ht="30" customHeight="1" thickBot="1" x14ac:dyDescent="0.3">
      <c r="B2" s="3" t="s">
        <v>338</v>
      </c>
      <c r="C2" s="16"/>
      <c r="D2" s="16"/>
      <c r="E2" s="268"/>
      <c r="F2" s="151"/>
      <c r="G2" s="49"/>
      <c r="I2" s="16"/>
      <c r="J2" s="18"/>
      <c r="K2" s="294">
        <v>44472</v>
      </c>
      <c r="L2" s="294"/>
      <c r="M2" s="294"/>
      <c r="N2" s="118">
        <f>K2</f>
        <v>44472</v>
      </c>
    </row>
    <row r="3" spans="2:18" ht="26.25" customHeight="1" thickTop="1" x14ac:dyDescent="0.2">
      <c r="B3" s="295" t="s">
        <v>22</v>
      </c>
      <c r="C3" s="296"/>
      <c r="D3" s="296"/>
      <c r="E3" s="296"/>
      <c r="F3" s="297"/>
      <c r="G3" s="298" t="s">
        <v>23</v>
      </c>
      <c r="H3" s="299"/>
      <c r="I3" s="300"/>
      <c r="J3" s="295" t="s">
        <v>24</v>
      </c>
      <c r="K3" s="296"/>
      <c r="L3" s="296"/>
      <c r="M3" s="296"/>
      <c r="N3" s="297"/>
    </row>
    <row r="4" spans="2:18" ht="22.5" customHeight="1" x14ac:dyDescent="0.2">
      <c r="B4" s="19" t="s">
        <v>13</v>
      </c>
      <c r="C4" s="20" t="s">
        <v>25</v>
      </c>
      <c r="D4" s="21"/>
      <c r="E4" s="22" t="s">
        <v>25</v>
      </c>
      <c r="F4" s="23" t="s">
        <v>13</v>
      </c>
      <c r="G4" s="81"/>
      <c r="H4" s="87">
        <v>3.472222222222222E-3</v>
      </c>
      <c r="I4" s="88">
        <v>2.4305555555555556E-2</v>
      </c>
      <c r="J4" s="24" t="s">
        <v>13</v>
      </c>
      <c r="K4" s="25" t="s">
        <v>25</v>
      </c>
      <c r="L4" s="21"/>
      <c r="M4" s="22" t="s">
        <v>25</v>
      </c>
      <c r="N4" s="47" t="s">
        <v>13</v>
      </c>
    </row>
    <row r="5" spans="2:18" ht="30.75" customHeight="1" x14ac:dyDescent="0.2">
      <c r="B5" s="205" t="s">
        <v>153</v>
      </c>
      <c r="C5" s="253">
        <v>1</v>
      </c>
      <c r="D5" s="254" t="s">
        <v>51</v>
      </c>
      <c r="E5" s="253">
        <v>2</v>
      </c>
      <c r="F5" s="209" t="s">
        <v>154</v>
      </c>
      <c r="G5" s="304" t="s">
        <v>52</v>
      </c>
      <c r="H5" s="305"/>
      <c r="I5" s="306"/>
      <c r="J5" s="205" t="s">
        <v>160</v>
      </c>
      <c r="K5" s="255"/>
      <c r="L5" s="252" t="s">
        <v>228</v>
      </c>
      <c r="M5" s="253"/>
      <c r="N5" s="209" t="s">
        <v>116</v>
      </c>
    </row>
    <row r="6" spans="2:18" s="39" customFormat="1" ht="24.75" customHeight="1" x14ac:dyDescent="0.2">
      <c r="B6" s="207" t="s">
        <v>152</v>
      </c>
      <c r="C6" s="256" t="s">
        <v>212</v>
      </c>
      <c r="D6" s="257" t="s">
        <v>26</v>
      </c>
      <c r="E6" s="258" t="s">
        <v>213</v>
      </c>
      <c r="F6" s="196" t="s">
        <v>156</v>
      </c>
      <c r="G6" s="244">
        <v>0.35416666666666669</v>
      </c>
      <c r="H6" s="245" t="s">
        <v>89</v>
      </c>
      <c r="I6" s="246">
        <f>G6+I$4</f>
        <v>0.37847222222222227</v>
      </c>
      <c r="J6" s="207" t="s">
        <v>162</v>
      </c>
      <c r="K6" s="256" t="s">
        <v>212</v>
      </c>
      <c r="L6" s="257" t="s">
        <v>26</v>
      </c>
      <c r="M6" s="258" t="s">
        <v>213</v>
      </c>
      <c r="N6" s="196" t="s">
        <v>116</v>
      </c>
      <c r="Q6" s="152"/>
    </row>
    <row r="7" spans="2:18" ht="30.75" customHeight="1" x14ac:dyDescent="0.2">
      <c r="B7" s="206" t="s">
        <v>152</v>
      </c>
      <c r="C7" s="259">
        <v>1</v>
      </c>
      <c r="D7" s="260" t="s">
        <v>51</v>
      </c>
      <c r="E7" s="261">
        <v>0</v>
      </c>
      <c r="F7" s="204" t="s">
        <v>156</v>
      </c>
      <c r="G7" s="304" t="s">
        <v>60</v>
      </c>
      <c r="H7" s="305"/>
      <c r="I7" s="306"/>
      <c r="J7" s="206" t="s">
        <v>116</v>
      </c>
      <c r="K7" s="259">
        <v>2</v>
      </c>
      <c r="L7" s="260" t="s">
        <v>51</v>
      </c>
      <c r="M7" s="261">
        <v>1</v>
      </c>
      <c r="N7" s="203" t="s">
        <v>162</v>
      </c>
    </row>
    <row r="8" spans="2:18" s="39" customFormat="1" ht="24.75" customHeight="1" x14ac:dyDescent="0.2">
      <c r="B8" s="207" t="s">
        <v>153</v>
      </c>
      <c r="C8" s="256" t="s">
        <v>212</v>
      </c>
      <c r="D8" s="257" t="s">
        <v>26</v>
      </c>
      <c r="E8" s="258" t="s">
        <v>213</v>
      </c>
      <c r="F8" s="196" t="s">
        <v>154</v>
      </c>
      <c r="G8" s="247">
        <f>I6+H$4</f>
        <v>0.38194444444444448</v>
      </c>
      <c r="H8" s="245" t="s">
        <v>89</v>
      </c>
      <c r="I8" s="246">
        <f>G8+I$4</f>
        <v>0.40625000000000006</v>
      </c>
      <c r="J8" s="207" t="s">
        <v>160</v>
      </c>
      <c r="K8" s="256" t="s">
        <v>212</v>
      </c>
      <c r="L8" s="257" t="s">
        <v>26</v>
      </c>
      <c r="M8" s="258" t="s">
        <v>213</v>
      </c>
      <c r="N8" s="196" t="s">
        <v>349</v>
      </c>
      <c r="Q8" s="152"/>
    </row>
    <row r="9" spans="2:18" ht="30.75" customHeight="1" x14ac:dyDescent="0.2">
      <c r="B9" s="206" t="s">
        <v>153</v>
      </c>
      <c r="C9" s="259">
        <v>7</v>
      </c>
      <c r="D9" s="260" t="s">
        <v>51</v>
      </c>
      <c r="E9" s="261">
        <v>0</v>
      </c>
      <c r="F9" s="204" t="s">
        <v>157</v>
      </c>
      <c r="G9" s="307" t="s">
        <v>54</v>
      </c>
      <c r="H9" s="308"/>
      <c r="I9" s="309"/>
      <c r="J9" s="206" t="s">
        <v>188</v>
      </c>
      <c r="K9" s="259">
        <v>1</v>
      </c>
      <c r="L9" s="260" t="s">
        <v>51</v>
      </c>
      <c r="M9" s="261">
        <v>3</v>
      </c>
      <c r="N9" s="204" t="s">
        <v>168</v>
      </c>
    </row>
    <row r="10" spans="2:18" s="39" customFormat="1" ht="24.75" customHeight="1" x14ac:dyDescent="0.2">
      <c r="B10" s="207" t="s">
        <v>158</v>
      </c>
      <c r="C10" s="256" t="s">
        <v>212</v>
      </c>
      <c r="D10" s="257" t="s">
        <v>26</v>
      </c>
      <c r="E10" s="258" t="s">
        <v>213</v>
      </c>
      <c r="F10" s="196" t="s">
        <v>152</v>
      </c>
      <c r="G10" s="247">
        <f>I8+H$4*1</f>
        <v>0.40972222222222227</v>
      </c>
      <c r="H10" s="245" t="s">
        <v>89</v>
      </c>
      <c r="I10" s="246">
        <f>G10+I$4</f>
        <v>0.43402777777777785</v>
      </c>
      <c r="J10" s="207" t="s">
        <v>165</v>
      </c>
      <c r="K10" s="256" t="s">
        <v>212</v>
      </c>
      <c r="L10" s="257" t="s">
        <v>26</v>
      </c>
      <c r="M10" s="258" t="s">
        <v>213</v>
      </c>
      <c r="N10" s="196" t="s">
        <v>162</v>
      </c>
    </row>
    <row r="11" spans="2:18" ht="30.75" customHeight="1" x14ac:dyDescent="0.2">
      <c r="B11" s="205" t="s">
        <v>154</v>
      </c>
      <c r="C11" s="255">
        <v>0</v>
      </c>
      <c r="D11" s="254" t="s">
        <v>51</v>
      </c>
      <c r="E11" s="253">
        <v>0</v>
      </c>
      <c r="F11" s="209" t="s">
        <v>158</v>
      </c>
      <c r="G11" s="304" t="s">
        <v>53</v>
      </c>
      <c r="H11" s="305"/>
      <c r="I11" s="306"/>
      <c r="J11" s="205" t="s">
        <v>156</v>
      </c>
      <c r="K11" s="255"/>
      <c r="L11" s="168" t="s">
        <v>340</v>
      </c>
      <c r="M11" s="253"/>
      <c r="N11" s="209" t="s">
        <v>165</v>
      </c>
    </row>
    <row r="12" spans="2:18" s="39" customFormat="1" ht="24.75" customHeight="1" x14ac:dyDescent="0.2">
      <c r="B12" s="207" t="s">
        <v>207</v>
      </c>
      <c r="C12" s="256" t="s">
        <v>212</v>
      </c>
      <c r="D12" s="257" t="s">
        <v>26</v>
      </c>
      <c r="E12" s="258" t="s">
        <v>213</v>
      </c>
      <c r="F12" s="196" t="s">
        <v>153</v>
      </c>
      <c r="G12" s="247">
        <f>I10+H$4</f>
        <v>0.43750000000000006</v>
      </c>
      <c r="H12" s="245" t="s">
        <v>89</v>
      </c>
      <c r="I12" s="246">
        <f>G12+I$4</f>
        <v>0.46180555555555564</v>
      </c>
      <c r="J12" s="207" t="s">
        <v>161</v>
      </c>
      <c r="K12" s="256" t="s">
        <v>212</v>
      </c>
      <c r="L12" s="257" t="s">
        <v>26</v>
      </c>
      <c r="M12" s="258" t="s">
        <v>213</v>
      </c>
      <c r="N12" s="196" t="s">
        <v>160</v>
      </c>
      <c r="R12" s="276"/>
    </row>
    <row r="13" spans="2:18" ht="30.75" customHeight="1" x14ac:dyDescent="0.2">
      <c r="B13" s="206" t="s">
        <v>152</v>
      </c>
      <c r="C13" s="259">
        <v>2</v>
      </c>
      <c r="D13" s="254" t="s">
        <v>51</v>
      </c>
      <c r="E13" s="261">
        <v>0</v>
      </c>
      <c r="F13" s="204" t="s">
        <v>207</v>
      </c>
      <c r="G13" s="307" t="s">
        <v>55</v>
      </c>
      <c r="H13" s="308"/>
      <c r="I13" s="309"/>
      <c r="J13" s="206" t="s">
        <v>162</v>
      </c>
      <c r="K13" s="259">
        <v>7</v>
      </c>
      <c r="L13" s="254" t="s">
        <v>51</v>
      </c>
      <c r="M13" s="261">
        <v>0</v>
      </c>
      <c r="N13" s="204" t="s">
        <v>161</v>
      </c>
    </row>
    <row r="14" spans="2:18" s="39" customFormat="1" ht="24.75" customHeight="1" x14ac:dyDescent="0.2">
      <c r="B14" s="207" t="s">
        <v>154</v>
      </c>
      <c r="C14" s="256" t="s">
        <v>212</v>
      </c>
      <c r="D14" s="257" t="s">
        <v>26</v>
      </c>
      <c r="E14" s="258" t="s">
        <v>213</v>
      </c>
      <c r="F14" s="196" t="s">
        <v>157</v>
      </c>
      <c r="G14" s="247">
        <f>I12+H$4*1</f>
        <v>0.46527777777777785</v>
      </c>
      <c r="H14" s="245" t="s">
        <v>89</v>
      </c>
      <c r="I14" s="246">
        <f>G14+I$4</f>
        <v>0.48958333333333343</v>
      </c>
      <c r="J14" s="207" t="s">
        <v>156</v>
      </c>
      <c r="K14" s="256" t="s">
        <v>212</v>
      </c>
      <c r="L14" s="257" t="s">
        <v>26</v>
      </c>
      <c r="M14" s="258" t="s">
        <v>213</v>
      </c>
      <c r="N14" s="196" t="s">
        <v>168</v>
      </c>
    </row>
    <row r="15" spans="2:18" s="39" customFormat="1" ht="31.5" customHeight="1" x14ac:dyDescent="0.2">
      <c r="B15" s="205" t="s">
        <v>156</v>
      </c>
      <c r="C15" s="68"/>
      <c r="D15" s="252" t="s">
        <v>340</v>
      </c>
      <c r="E15" s="160"/>
      <c r="F15" s="209" t="s">
        <v>168</v>
      </c>
      <c r="G15" s="310" t="s">
        <v>61</v>
      </c>
      <c r="H15" s="311"/>
      <c r="I15" s="312"/>
      <c r="J15" s="205" t="s">
        <v>116</v>
      </c>
      <c r="K15" s="68"/>
      <c r="L15" s="252" t="s">
        <v>340</v>
      </c>
      <c r="M15" s="160"/>
      <c r="N15" s="209" t="s">
        <v>158</v>
      </c>
    </row>
    <row r="16" spans="2:18" s="39" customFormat="1" ht="24.75" customHeight="1" x14ac:dyDescent="0.2">
      <c r="B16" s="207" t="s">
        <v>341</v>
      </c>
      <c r="C16" s="153" t="s">
        <v>212</v>
      </c>
      <c r="D16" s="95" t="s">
        <v>26</v>
      </c>
      <c r="E16" s="154" t="s">
        <v>213</v>
      </c>
      <c r="F16" s="196" t="s">
        <v>341</v>
      </c>
      <c r="G16" s="247">
        <f>I14+H$4*1</f>
        <v>0.49305555555555564</v>
      </c>
      <c r="H16" s="245" t="s">
        <v>89</v>
      </c>
      <c r="I16" s="246">
        <f>G16+I$4</f>
        <v>0.51736111111111116</v>
      </c>
      <c r="J16" s="207" t="s">
        <v>341</v>
      </c>
      <c r="K16" s="153" t="s">
        <v>212</v>
      </c>
      <c r="L16" s="95" t="s">
        <v>26</v>
      </c>
      <c r="M16" s="154" t="s">
        <v>213</v>
      </c>
      <c r="N16" s="196" t="s">
        <v>341</v>
      </c>
    </row>
    <row r="17" spans="2:14" ht="30.75" customHeight="1" x14ac:dyDescent="0.2">
      <c r="B17" s="206" t="s">
        <v>165</v>
      </c>
      <c r="C17" s="69"/>
      <c r="D17" s="252" t="s">
        <v>340</v>
      </c>
      <c r="E17" s="161"/>
      <c r="F17" s="204" t="s">
        <v>207</v>
      </c>
      <c r="G17" s="304" t="s">
        <v>339</v>
      </c>
      <c r="H17" s="305"/>
      <c r="I17" s="306"/>
      <c r="J17" s="206" t="s">
        <v>157</v>
      </c>
      <c r="K17" s="68"/>
      <c r="L17" s="252" t="s">
        <v>340</v>
      </c>
      <c r="M17" s="160"/>
      <c r="N17" s="204" t="s">
        <v>161</v>
      </c>
    </row>
    <row r="18" spans="2:14" s="39" customFormat="1" ht="24.75" customHeight="1" thickBot="1" x14ac:dyDescent="0.25">
      <c r="B18" s="208" t="s">
        <v>341</v>
      </c>
      <c r="C18" s="153" t="s">
        <v>212</v>
      </c>
      <c r="D18" s="96" t="s">
        <v>26</v>
      </c>
      <c r="E18" s="154" t="s">
        <v>213</v>
      </c>
      <c r="F18" s="210" t="s">
        <v>341</v>
      </c>
      <c r="G18" s="247">
        <f>I16+H$4*1</f>
        <v>0.52083333333333337</v>
      </c>
      <c r="H18" s="249" t="s">
        <v>89</v>
      </c>
      <c r="I18" s="246">
        <f>G18+I$4</f>
        <v>0.54513888888888895</v>
      </c>
      <c r="J18" s="208" t="s">
        <v>341</v>
      </c>
      <c r="K18" s="153" t="s">
        <v>212</v>
      </c>
      <c r="L18" s="96" t="s">
        <v>26</v>
      </c>
      <c r="M18" s="154" t="s">
        <v>213</v>
      </c>
      <c r="N18" s="210" t="s">
        <v>341</v>
      </c>
    </row>
    <row r="19" spans="2:14" ht="17.25" customHeight="1" thickTop="1" x14ac:dyDescent="0.2">
      <c r="B19" s="29"/>
      <c r="C19" s="30"/>
      <c r="D19" s="30"/>
      <c r="E19" s="31"/>
      <c r="F19" s="30"/>
      <c r="G19" s="32"/>
      <c r="H19" s="33"/>
      <c r="I19" s="34"/>
      <c r="J19" s="29"/>
      <c r="K19" s="30"/>
      <c r="L19" s="30"/>
      <c r="M19" s="31"/>
      <c r="N19" s="30"/>
    </row>
    <row r="20" spans="2:14" ht="33" customHeight="1" x14ac:dyDescent="0.2">
      <c r="B20" s="35"/>
      <c r="C20" s="48"/>
      <c r="D20" s="36"/>
      <c r="E20" s="37"/>
      <c r="F20" s="36"/>
      <c r="G20" s="38"/>
      <c r="H20" s="39"/>
      <c r="I20" s="82"/>
      <c r="J20" s="48" t="s">
        <v>232</v>
      </c>
      <c r="K20" s="36"/>
      <c r="L20" s="36"/>
      <c r="M20" s="37"/>
      <c r="N20" s="36"/>
    </row>
    <row r="21" spans="2:14" ht="21" customHeight="1" x14ac:dyDescent="0.2">
      <c r="B21" s="35"/>
      <c r="C21" s="36"/>
      <c r="D21" s="36"/>
      <c r="E21" s="37"/>
      <c r="F21" s="36"/>
      <c r="G21" s="38"/>
      <c r="H21" s="39"/>
      <c r="I21" s="40"/>
      <c r="J21" s="41"/>
      <c r="K21" s="36"/>
      <c r="L21" s="36"/>
      <c r="M21" s="37"/>
      <c r="N21" s="36"/>
    </row>
    <row r="22" spans="2:14" ht="16.2" x14ac:dyDescent="0.2">
      <c r="B22" s="1" t="s">
        <v>328</v>
      </c>
      <c r="C22" s="267"/>
      <c r="D22" s="267"/>
      <c r="E22" s="267"/>
      <c r="F22" s="43"/>
      <c r="G22" s="43"/>
      <c r="H22" s="43"/>
      <c r="I22" s="267"/>
      <c r="J22" s="43"/>
      <c r="K22" s="267"/>
      <c r="L22" s="267"/>
      <c r="M22" s="267"/>
      <c r="N22" s="43"/>
    </row>
    <row r="23" spans="2:14" ht="16.2" x14ac:dyDescent="0.2">
      <c r="B23" s="1" t="s">
        <v>28</v>
      </c>
      <c r="C23" s="267"/>
      <c r="D23" s="267"/>
      <c r="E23" s="267"/>
      <c r="F23" s="43"/>
      <c r="G23" s="43"/>
      <c r="H23" s="43"/>
      <c r="I23" s="267"/>
      <c r="J23" s="43"/>
      <c r="K23" s="267"/>
      <c r="L23" s="267"/>
      <c r="M23" s="267"/>
      <c r="N23" s="43"/>
    </row>
    <row r="24" spans="2:14" x14ac:dyDescent="0.2">
      <c r="B24" s="43"/>
      <c r="C24" s="267"/>
      <c r="D24" s="267"/>
      <c r="E24" s="267"/>
      <c r="F24" s="43"/>
      <c r="G24" s="43"/>
      <c r="H24" s="43"/>
      <c r="I24" s="267"/>
      <c r="J24" s="43"/>
      <c r="K24" s="267"/>
      <c r="L24" s="267"/>
      <c r="M24" s="267"/>
      <c r="N24" s="43"/>
    </row>
    <row r="25" spans="2:14" ht="16.2" x14ac:dyDescent="0.2">
      <c r="B25" s="83"/>
      <c r="C25" s="84"/>
      <c r="D25" s="84"/>
      <c r="E25" s="84"/>
      <c r="F25" s="85"/>
      <c r="G25" s="85"/>
      <c r="H25" s="85"/>
      <c r="I25" s="84"/>
      <c r="J25" s="85"/>
      <c r="K25" s="84"/>
      <c r="L25" s="84"/>
      <c r="M25" s="84"/>
      <c r="N25" s="85"/>
    </row>
  </sheetData>
  <mergeCells count="12">
    <mergeCell ref="G17:I17"/>
    <mergeCell ref="B1:N1"/>
    <mergeCell ref="K2:M2"/>
    <mergeCell ref="B3:F3"/>
    <mergeCell ref="G3:I3"/>
    <mergeCell ref="J3:N3"/>
    <mergeCell ref="G5:I5"/>
    <mergeCell ref="G7:I7"/>
    <mergeCell ref="G9:I9"/>
    <mergeCell ref="G11:I11"/>
    <mergeCell ref="G13:I13"/>
    <mergeCell ref="G15:I15"/>
  </mergeCells>
  <phoneticPr fontId="6"/>
  <printOptions horizontalCentered="1" verticalCentered="1"/>
  <pageMargins left="0.39370078740157483" right="0.39370078740157483" top="0.39370078740157483" bottom="0.39370078740157483" header="0.35433070866141736" footer="0.35433070866141736"/>
  <pageSetup paperSize="9" scale="93" orientation="landscape" horizontalDpi="4294967293" verticalDpi="72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A38BB1-B2BF-41CD-9A53-BE47E56D378B}">
  <dimension ref="B1:Q23"/>
  <sheetViews>
    <sheetView zoomScale="80" zoomScaleNormal="80" zoomScaleSheetLayoutView="75" workbookViewId="0">
      <selection activeCell="Q11" sqref="Q11"/>
    </sheetView>
  </sheetViews>
  <sheetFormatPr defaultColWidth="9" defaultRowHeight="13.2" x14ac:dyDescent="0.2"/>
  <cols>
    <col min="1" max="1" width="0.6640625" style="180" customWidth="1"/>
    <col min="2" max="2" width="21.88671875" style="180" customWidth="1"/>
    <col min="3" max="3" width="6.6640625" style="180" customWidth="1"/>
    <col min="4" max="4" width="4.6640625" style="180" customWidth="1"/>
    <col min="5" max="5" width="7.109375" style="180" customWidth="1"/>
    <col min="6" max="6" width="21.88671875" style="180" customWidth="1"/>
    <col min="7" max="7" width="5.6640625" style="180" customWidth="1"/>
    <col min="8" max="8" width="2.44140625" style="180" customWidth="1"/>
    <col min="9" max="9" width="5.6640625" style="180" customWidth="1"/>
    <col min="10" max="10" width="21.88671875" style="180" customWidth="1"/>
    <col min="11" max="11" width="6.6640625" style="180" customWidth="1"/>
    <col min="12" max="12" width="4.6640625" style="180" customWidth="1"/>
    <col min="13" max="13" width="6.6640625" style="180" customWidth="1"/>
    <col min="14" max="14" width="21.88671875" style="180" customWidth="1"/>
    <col min="15" max="15" width="1.44140625" style="180" customWidth="1"/>
    <col min="16" max="16384" width="9" style="180"/>
  </cols>
  <sheetData>
    <row r="1" spans="2:17" ht="30" customHeight="1" x14ac:dyDescent="0.2">
      <c r="B1" s="293" t="s">
        <v>142</v>
      </c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</row>
    <row r="2" spans="2:17" ht="30" customHeight="1" thickBot="1" x14ac:dyDescent="0.3">
      <c r="B2" s="3" t="s">
        <v>286</v>
      </c>
      <c r="C2" s="16"/>
      <c r="D2" s="16"/>
      <c r="E2" s="179"/>
      <c r="F2" s="151"/>
      <c r="G2" s="49"/>
      <c r="I2" s="16"/>
      <c r="J2" s="18"/>
      <c r="K2" s="294">
        <v>44402</v>
      </c>
      <c r="L2" s="294"/>
      <c r="M2" s="294"/>
      <c r="N2" s="118">
        <f>K2</f>
        <v>44402</v>
      </c>
    </row>
    <row r="3" spans="2:17" ht="26.25" customHeight="1" thickTop="1" x14ac:dyDescent="0.2">
      <c r="B3" s="295" t="s">
        <v>22</v>
      </c>
      <c r="C3" s="296"/>
      <c r="D3" s="296"/>
      <c r="E3" s="296"/>
      <c r="F3" s="297"/>
      <c r="G3" s="298" t="s">
        <v>23</v>
      </c>
      <c r="H3" s="299"/>
      <c r="I3" s="300"/>
      <c r="J3" s="295" t="s">
        <v>24</v>
      </c>
      <c r="K3" s="296"/>
      <c r="L3" s="296"/>
      <c r="M3" s="296"/>
      <c r="N3" s="297"/>
    </row>
    <row r="4" spans="2:17" ht="22.5" customHeight="1" x14ac:dyDescent="0.2">
      <c r="B4" s="19" t="s">
        <v>13</v>
      </c>
      <c r="C4" s="20" t="s">
        <v>25</v>
      </c>
      <c r="D4" s="21"/>
      <c r="E4" s="22" t="s">
        <v>25</v>
      </c>
      <c r="F4" s="23" t="s">
        <v>13</v>
      </c>
      <c r="G4" s="81"/>
      <c r="H4" s="87">
        <v>3.472222222222222E-3</v>
      </c>
      <c r="I4" s="88">
        <v>2.4305555555555556E-2</v>
      </c>
      <c r="J4" s="24" t="s">
        <v>13</v>
      </c>
      <c r="K4" s="25" t="s">
        <v>25</v>
      </c>
      <c r="L4" s="21"/>
      <c r="M4" s="22" t="s">
        <v>25</v>
      </c>
      <c r="N4" s="47" t="s">
        <v>13</v>
      </c>
    </row>
    <row r="5" spans="2:17" ht="30.75" customHeight="1" x14ac:dyDescent="0.2">
      <c r="B5" s="205" t="s">
        <v>158</v>
      </c>
      <c r="C5" s="160">
        <v>4</v>
      </c>
      <c r="D5" s="26" t="s">
        <v>51</v>
      </c>
      <c r="E5" s="160">
        <v>0</v>
      </c>
      <c r="F5" s="209" t="s">
        <v>157</v>
      </c>
      <c r="G5" s="290" t="s">
        <v>52</v>
      </c>
      <c r="H5" s="291"/>
      <c r="I5" s="292"/>
      <c r="J5" s="205" t="s">
        <v>156</v>
      </c>
      <c r="K5" s="68">
        <v>0</v>
      </c>
      <c r="L5" s="26" t="s">
        <v>51</v>
      </c>
      <c r="M5" s="160">
        <v>1</v>
      </c>
      <c r="N5" s="209" t="s">
        <v>153</v>
      </c>
    </row>
    <row r="6" spans="2:17" s="39" customFormat="1" ht="24.75" customHeight="1" x14ac:dyDescent="0.2">
      <c r="B6" s="207" t="s">
        <v>116</v>
      </c>
      <c r="C6" s="153" t="s">
        <v>212</v>
      </c>
      <c r="D6" s="95" t="s">
        <v>26</v>
      </c>
      <c r="E6" s="154" t="s">
        <v>213</v>
      </c>
      <c r="F6" s="196" t="s">
        <v>160</v>
      </c>
      <c r="G6" s="244">
        <v>0.35416666666666669</v>
      </c>
      <c r="H6" s="245" t="s">
        <v>89</v>
      </c>
      <c r="I6" s="246">
        <f>G6+I$4</f>
        <v>0.37847222222222227</v>
      </c>
      <c r="J6" s="207" t="s">
        <v>297</v>
      </c>
      <c r="K6" s="153" t="s">
        <v>212</v>
      </c>
      <c r="L6" s="95" t="s">
        <v>26</v>
      </c>
      <c r="M6" s="154" t="s">
        <v>213</v>
      </c>
      <c r="N6" s="196" t="s">
        <v>296</v>
      </c>
      <c r="Q6" s="152"/>
    </row>
    <row r="7" spans="2:17" ht="30.75" customHeight="1" x14ac:dyDescent="0.2">
      <c r="B7" s="206" t="s">
        <v>116</v>
      </c>
      <c r="C7" s="69">
        <v>7</v>
      </c>
      <c r="D7" s="44" t="s">
        <v>51</v>
      </c>
      <c r="E7" s="161">
        <v>1</v>
      </c>
      <c r="F7" s="204" t="s">
        <v>160</v>
      </c>
      <c r="G7" s="304" t="s">
        <v>60</v>
      </c>
      <c r="H7" s="305"/>
      <c r="I7" s="306"/>
      <c r="J7" s="206" t="s">
        <v>161</v>
      </c>
      <c r="K7" s="69">
        <v>0</v>
      </c>
      <c r="L7" s="44" t="s">
        <v>51</v>
      </c>
      <c r="M7" s="161">
        <v>4</v>
      </c>
      <c r="N7" s="203" t="s">
        <v>296</v>
      </c>
    </row>
    <row r="8" spans="2:17" s="39" customFormat="1" ht="24.75" customHeight="1" x14ac:dyDescent="0.2">
      <c r="B8" s="207" t="s">
        <v>158</v>
      </c>
      <c r="C8" s="153" t="s">
        <v>212</v>
      </c>
      <c r="D8" s="95" t="s">
        <v>26</v>
      </c>
      <c r="E8" s="154" t="s">
        <v>213</v>
      </c>
      <c r="F8" s="196" t="s">
        <v>157</v>
      </c>
      <c r="G8" s="247">
        <f>I6+H$4</f>
        <v>0.38194444444444448</v>
      </c>
      <c r="H8" s="245" t="s">
        <v>89</v>
      </c>
      <c r="I8" s="246">
        <f>G8+I$4</f>
        <v>0.40625000000000006</v>
      </c>
      <c r="J8" s="207" t="s">
        <v>151</v>
      </c>
      <c r="K8" s="153" t="s">
        <v>212</v>
      </c>
      <c r="L8" s="95" t="s">
        <v>26</v>
      </c>
      <c r="M8" s="154" t="s">
        <v>213</v>
      </c>
      <c r="N8" s="196" t="s">
        <v>153</v>
      </c>
      <c r="Q8" s="152"/>
    </row>
    <row r="9" spans="2:17" ht="30.75" customHeight="1" x14ac:dyDescent="0.2">
      <c r="B9" s="206" t="s">
        <v>293</v>
      </c>
      <c r="C9" s="69">
        <v>0</v>
      </c>
      <c r="D9" s="44" t="s">
        <v>51</v>
      </c>
      <c r="E9" s="161">
        <v>2</v>
      </c>
      <c r="F9" s="204" t="s">
        <v>158</v>
      </c>
      <c r="G9" s="307" t="s">
        <v>54</v>
      </c>
      <c r="H9" s="308"/>
      <c r="I9" s="309"/>
      <c r="J9" s="206" t="s">
        <v>151</v>
      </c>
      <c r="K9" s="69">
        <v>6</v>
      </c>
      <c r="L9" s="44" t="s">
        <v>51</v>
      </c>
      <c r="M9" s="161">
        <v>0</v>
      </c>
      <c r="N9" s="204" t="s">
        <v>153</v>
      </c>
    </row>
    <row r="10" spans="2:17" s="39" customFormat="1" ht="24.75" customHeight="1" x14ac:dyDescent="0.2">
      <c r="B10" s="207" t="s">
        <v>163</v>
      </c>
      <c r="C10" s="153" t="s">
        <v>212</v>
      </c>
      <c r="D10" s="95" t="s">
        <v>26</v>
      </c>
      <c r="E10" s="154" t="s">
        <v>213</v>
      </c>
      <c r="F10" s="196" t="s">
        <v>164</v>
      </c>
      <c r="G10" s="247">
        <f>I8+H$4*1</f>
        <v>0.40972222222222227</v>
      </c>
      <c r="H10" s="245" t="s">
        <v>89</v>
      </c>
      <c r="I10" s="246">
        <f>G10+I$4</f>
        <v>0.43402777777777785</v>
      </c>
      <c r="J10" s="207" t="s">
        <v>160</v>
      </c>
      <c r="K10" s="153" t="s">
        <v>212</v>
      </c>
      <c r="L10" s="95" t="s">
        <v>26</v>
      </c>
      <c r="M10" s="154" t="s">
        <v>213</v>
      </c>
      <c r="N10" s="196" t="s">
        <v>165</v>
      </c>
    </row>
    <row r="11" spans="2:17" ht="30.75" customHeight="1" x14ac:dyDescent="0.2">
      <c r="B11" s="205" t="s">
        <v>163</v>
      </c>
      <c r="C11" s="68">
        <v>3</v>
      </c>
      <c r="D11" s="26" t="s">
        <v>51</v>
      </c>
      <c r="E11" s="160">
        <v>0</v>
      </c>
      <c r="F11" s="209" t="s">
        <v>164</v>
      </c>
      <c r="G11" s="304" t="s">
        <v>53</v>
      </c>
      <c r="H11" s="305"/>
      <c r="I11" s="306"/>
      <c r="J11" s="205" t="s">
        <v>292</v>
      </c>
      <c r="K11" s="68">
        <v>0</v>
      </c>
      <c r="L11" s="44" t="s">
        <v>51</v>
      </c>
      <c r="M11" s="160">
        <v>2</v>
      </c>
      <c r="N11" s="209" t="s">
        <v>165</v>
      </c>
    </row>
    <row r="12" spans="2:17" s="39" customFormat="1" ht="24.75" customHeight="1" x14ac:dyDescent="0.2">
      <c r="B12" s="207" t="s">
        <v>159</v>
      </c>
      <c r="C12" s="153" t="s">
        <v>212</v>
      </c>
      <c r="D12" s="95" t="s">
        <v>26</v>
      </c>
      <c r="E12" s="154" t="s">
        <v>213</v>
      </c>
      <c r="F12" s="196" t="s">
        <v>158</v>
      </c>
      <c r="G12" s="247">
        <f>I10+H$4</f>
        <v>0.43750000000000006</v>
      </c>
      <c r="H12" s="245" t="s">
        <v>89</v>
      </c>
      <c r="I12" s="246">
        <f>G12+I$4</f>
        <v>0.46180555555555564</v>
      </c>
      <c r="J12" s="207" t="s">
        <v>153</v>
      </c>
      <c r="K12" s="153" t="s">
        <v>212</v>
      </c>
      <c r="L12" s="95" t="s">
        <v>26</v>
      </c>
      <c r="M12" s="154" t="s">
        <v>213</v>
      </c>
      <c r="N12" s="196" t="s">
        <v>156</v>
      </c>
    </row>
    <row r="13" spans="2:17" ht="30.75" customHeight="1" x14ac:dyDescent="0.2">
      <c r="B13" s="206" t="s">
        <v>116</v>
      </c>
      <c r="C13" s="69">
        <v>1</v>
      </c>
      <c r="D13" s="168" t="s">
        <v>228</v>
      </c>
      <c r="E13" s="161">
        <v>0</v>
      </c>
      <c r="F13" s="204" t="s">
        <v>294</v>
      </c>
      <c r="G13" s="307" t="s">
        <v>55</v>
      </c>
      <c r="H13" s="308"/>
      <c r="I13" s="309"/>
      <c r="J13" s="206" t="s">
        <v>295</v>
      </c>
      <c r="K13" s="69">
        <v>1</v>
      </c>
      <c r="L13" s="168" t="s">
        <v>228</v>
      </c>
      <c r="M13" s="161">
        <v>1</v>
      </c>
      <c r="N13" s="204" t="s">
        <v>159</v>
      </c>
    </row>
    <row r="14" spans="2:17" s="39" customFormat="1" ht="24.75" customHeight="1" x14ac:dyDescent="0.2">
      <c r="B14" s="207" t="s">
        <v>165</v>
      </c>
      <c r="C14" s="153" t="s">
        <v>212</v>
      </c>
      <c r="D14" s="95" t="s">
        <v>26</v>
      </c>
      <c r="E14" s="154" t="s">
        <v>213</v>
      </c>
      <c r="F14" s="196" t="s">
        <v>151</v>
      </c>
      <c r="G14" s="247">
        <f>I12+H$4*1</f>
        <v>0.46527777777777785</v>
      </c>
      <c r="H14" s="245" t="s">
        <v>89</v>
      </c>
      <c r="I14" s="246">
        <f>G14+I$4</f>
        <v>0.48958333333333343</v>
      </c>
      <c r="J14" s="207" t="s">
        <v>223</v>
      </c>
      <c r="K14" s="153" t="s">
        <v>212</v>
      </c>
      <c r="L14" s="95" t="s">
        <v>26</v>
      </c>
      <c r="M14" s="154" t="s">
        <v>213</v>
      </c>
      <c r="N14" s="196" t="s">
        <v>161</v>
      </c>
    </row>
    <row r="15" spans="2:17" ht="30.75" customHeight="1" x14ac:dyDescent="0.2">
      <c r="B15" s="206" t="s">
        <v>165</v>
      </c>
      <c r="C15" s="69">
        <v>1</v>
      </c>
      <c r="D15" s="168" t="s">
        <v>228</v>
      </c>
      <c r="E15" s="161">
        <v>0</v>
      </c>
      <c r="F15" s="204" t="s">
        <v>151</v>
      </c>
      <c r="G15" s="304" t="s">
        <v>61</v>
      </c>
      <c r="H15" s="305"/>
      <c r="I15" s="306"/>
      <c r="J15" s="206" t="s">
        <v>164</v>
      </c>
      <c r="K15" s="68">
        <v>3</v>
      </c>
      <c r="L15" s="26" t="s">
        <v>51</v>
      </c>
      <c r="M15" s="160">
        <v>1</v>
      </c>
      <c r="N15" s="204" t="s">
        <v>161</v>
      </c>
    </row>
    <row r="16" spans="2:17" s="39" customFormat="1" ht="24.75" customHeight="1" thickBot="1" x14ac:dyDescent="0.25">
      <c r="B16" s="208" t="s">
        <v>156</v>
      </c>
      <c r="C16" s="153" t="s">
        <v>212</v>
      </c>
      <c r="D16" s="96" t="s">
        <v>26</v>
      </c>
      <c r="E16" s="154" t="s">
        <v>213</v>
      </c>
      <c r="F16" s="210" t="s">
        <v>298</v>
      </c>
      <c r="G16" s="248">
        <f>I14+H$4</f>
        <v>0.49305555555555564</v>
      </c>
      <c r="H16" s="249" t="s">
        <v>89</v>
      </c>
      <c r="I16" s="250">
        <f>G16+I$4</f>
        <v>0.51736111111111116</v>
      </c>
      <c r="J16" s="208" t="s">
        <v>157</v>
      </c>
      <c r="K16" s="153" t="s">
        <v>212</v>
      </c>
      <c r="L16" s="96" t="s">
        <v>26</v>
      </c>
      <c r="M16" s="154" t="s">
        <v>213</v>
      </c>
      <c r="N16" s="210" t="s">
        <v>159</v>
      </c>
    </row>
    <row r="17" spans="2:14" ht="17.25" customHeight="1" thickTop="1" x14ac:dyDescent="0.2">
      <c r="B17" s="29"/>
      <c r="C17" s="30"/>
      <c r="D17" s="30"/>
      <c r="E17" s="31"/>
      <c r="F17" s="30"/>
      <c r="G17" s="32"/>
      <c r="H17" s="33"/>
      <c r="I17" s="34"/>
      <c r="J17" s="29"/>
      <c r="K17" s="30"/>
      <c r="L17" s="30"/>
      <c r="M17" s="31"/>
      <c r="N17" s="30"/>
    </row>
    <row r="18" spans="2:14" ht="33" customHeight="1" x14ac:dyDescent="0.2">
      <c r="B18" s="35"/>
      <c r="C18" s="48"/>
      <c r="D18" s="36"/>
      <c r="E18" s="37"/>
      <c r="F18" s="36"/>
      <c r="G18" s="38"/>
      <c r="H18" s="39"/>
      <c r="I18" s="82"/>
      <c r="J18" s="48" t="s">
        <v>232</v>
      </c>
      <c r="K18" s="36"/>
      <c r="L18" s="36"/>
      <c r="M18" s="37"/>
      <c r="N18" s="36"/>
    </row>
    <row r="19" spans="2:14" ht="21" customHeight="1" x14ac:dyDescent="0.2">
      <c r="B19" s="35"/>
      <c r="C19" s="36"/>
      <c r="D19" s="36"/>
      <c r="E19" s="37"/>
      <c r="F19" s="36"/>
      <c r="G19" s="38"/>
      <c r="H19" s="39"/>
      <c r="I19" s="40"/>
      <c r="J19" s="41"/>
      <c r="K19" s="36"/>
      <c r="L19" s="36"/>
      <c r="M19" s="37"/>
      <c r="N19" s="36"/>
    </row>
    <row r="20" spans="2:14" ht="16.2" x14ac:dyDescent="0.2">
      <c r="B20" s="1" t="s">
        <v>328</v>
      </c>
      <c r="C20" s="175"/>
      <c r="D20" s="175"/>
      <c r="E20" s="175"/>
      <c r="F20" s="43"/>
      <c r="G20" s="43"/>
      <c r="H20" s="43"/>
      <c r="I20" s="175"/>
      <c r="J20" s="43"/>
      <c r="K20" s="175"/>
      <c r="L20" s="175"/>
      <c r="M20" s="175"/>
      <c r="N20" s="43"/>
    </row>
    <row r="21" spans="2:14" ht="16.2" x14ac:dyDescent="0.2">
      <c r="B21" s="1" t="s">
        <v>28</v>
      </c>
      <c r="C21" s="175"/>
      <c r="D21" s="175"/>
      <c r="E21" s="175"/>
      <c r="F21" s="43"/>
      <c r="G21" s="43"/>
      <c r="H21" s="43"/>
      <c r="I21" s="175"/>
      <c r="J21" s="43"/>
      <c r="K21" s="175"/>
      <c r="L21" s="175"/>
      <c r="M21" s="175"/>
      <c r="N21" s="43"/>
    </row>
    <row r="22" spans="2:14" x14ac:dyDescent="0.2">
      <c r="B22" s="43"/>
      <c r="C22" s="175"/>
      <c r="D22" s="175"/>
      <c r="E22" s="175"/>
      <c r="F22" s="43"/>
      <c r="G22" s="43"/>
      <c r="H22" s="43"/>
      <c r="I22" s="175"/>
      <c r="J22" s="43"/>
      <c r="K22" s="175"/>
      <c r="L22" s="175"/>
      <c r="M22" s="175"/>
      <c r="N22" s="43"/>
    </row>
    <row r="23" spans="2:14" ht="16.2" x14ac:dyDescent="0.2">
      <c r="B23" s="83"/>
      <c r="C23" s="84"/>
      <c r="D23" s="84"/>
      <c r="E23" s="84"/>
      <c r="F23" s="85"/>
      <c r="G23" s="85"/>
      <c r="H23" s="85"/>
      <c r="I23" s="84"/>
      <c r="J23" s="85"/>
      <c r="K23" s="84"/>
      <c r="L23" s="84"/>
      <c r="M23" s="84"/>
      <c r="N23" s="85"/>
    </row>
  </sheetData>
  <mergeCells count="11">
    <mergeCell ref="G5:I5"/>
    <mergeCell ref="B1:N1"/>
    <mergeCell ref="K2:M2"/>
    <mergeCell ref="B3:F3"/>
    <mergeCell ref="G3:I3"/>
    <mergeCell ref="J3:N3"/>
    <mergeCell ref="G7:I7"/>
    <mergeCell ref="G9:I9"/>
    <mergeCell ref="G11:I11"/>
    <mergeCell ref="G13:I13"/>
    <mergeCell ref="G15:I15"/>
  </mergeCells>
  <phoneticPr fontId="6"/>
  <printOptions horizontalCentered="1" verticalCentered="1"/>
  <pageMargins left="0.39370078740157483" right="0.39370078740157483" top="0.39370078740157483" bottom="0.39370078740157483" header="0.35433070866141736" footer="0.35433070866141736"/>
  <pageSetup paperSize="9" orientation="landscape" horizontalDpi="4294967293" verticalDpi="72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Q23"/>
  <sheetViews>
    <sheetView zoomScale="80" zoomScaleNormal="80" zoomScaleSheetLayoutView="75" workbookViewId="0">
      <selection activeCell="S15" sqref="S15"/>
    </sheetView>
  </sheetViews>
  <sheetFormatPr defaultRowHeight="13.2" x14ac:dyDescent="0.2"/>
  <cols>
    <col min="1" max="1" width="0.6640625" customWidth="1"/>
    <col min="2" max="2" width="21.88671875" customWidth="1"/>
    <col min="3" max="3" width="6.6640625" customWidth="1"/>
    <col min="4" max="4" width="4.6640625" customWidth="1"/>
    <col min="5" max="5" width="7.109375" customWidth="1"/>
    <col min="6" max="6" width="21.88671875" customWidth="1"/>
    <col min="7" max="7" width="5.6640625" customWidth="1"/>
    <col min="8" max="8" width="2.44140625" customWidth="1"/>
    <col min="9" max="9" width="5.6640625" customWidth="1"/>
    <col min="10" max="10" width="21.88671875" customWidth="1"/>
    <col min="11" max="11" width="6.6640625" customWidth="1"/>
    <col min="12" max="12" width="4.6640625" customWidth="1"/>
    <col min="13" max="13" width="6.6640625" customWidth="1"/>
    <col min="14" max="14" width="21.88671875" customWidth="1"/>
    <col min="15" max="15" width="1.44140625" customWidth="1"/>
  </cols>
  <sheetData>
    <row r="1" spans="2:17" ht="30" customHeight="1" x14ac:dyDescent="0.2">
      <c r="B1" s="293" t="s">
        <v>142</v>
      </c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</row>
    <row r="2" spans="2:17" ht="30" customHeight="1" thickBot="1" x14ac:dyDescent="0.3">
      <c r="B2" s="3" t="s">
        <v>227</v>
      </c>
      <c r="C2" s="16"/>
      <c r="D2" s="16"/>
      <c r="E2" s="17"/>
      <c r="F2" s="151"/>
      <c r="G2" s="49"/>
      <c r="I2" s="16"/>
      <c r="J2" s="18"/>
      <c r="K2" s="294">
        <v>44345</v>
      </c>
      <c r="L2" s="294"/>
      <c r="M2" s="294"/>
      <c r="N2" s="118">
        <f>K2</f>
        <v>44345</v>
      </c>
    </row>
    <row r="3" spans="2:17" ht="26.25" customHeight="1" thickTop="1" x14ac:dyDescent="0.2">
      <c r="B3" s="295" t="s">
        <v>22</v>
      </c>
      <c r="C3" s="296"/>
      <c r="D3" s="296"/>
      <c r="E3" s="296"/>
      <c r="F3" s="297"/>
      <c r="G3" s="298" t="s">
        <v>23</v>
      </c>
      <c r="H3" s="299"/>
      <c r="I3" s="300"/>
      <c r="J3" s="295" t="s">
        <v>24</v>
      </c>
      <c r="K3" s="296"/>
      <c r="L3" s="296"/>
      <c r="M3" s="296"/>
      <c r="N3" s="297"/>
    </row>
    <row r="4" spans="2:17" ht="22.5" customHeight="1" x14ac:dyDescent="0.2">
      <c r="B4" s="19" t="s">
        <v>13</v>
      </c>
      <c r="C4" s="20" t="s">
        <v>25</v>
      </c>
      <c r="D4" s="21"/>
      <c r="E4" s="22" t="s">
        <v>25</v>
      </c>
      <c r="F4" s="23" t="s">
        <v>13</v>
      </c>
      <c r="G4" s="81"/>
      <c r="H4" s="87">
        <v>3.472222222222222E-3</v>
      </c>
      <c r="I4" s="88">
        <v>2.4305555555555556E-2</v>
      </c>
      <c r="J4" s="24" t="s">
        <v>13</v>
      </c>
      <c r="K4" s="25" t="s">
        <v>25</v>
      </c>
      <c r="L4" s="21"/>
      <c r="M4" s="22" t="s">
        <v>25</v>
      </c>
      <c r="N4" s="47" t="s">
        <v>13</v>
      </c>
    </row>
    <row r="5" spans="2:17" ht="30.75" customHeight="1" x14ac:dyDescent="0.2">
      <c r="B5" s="28" t="s">
        <v>151</v>
      </c>
      <c r="C5" s="160">
        <v>2</v>
      </c>
      <c r="D5" s="26" t="s">
        <v>51</v>
      </c>
      <c r="E5" s="160">
        <v>0</v>
      </c>
      <c r="F5" s="27" t="s">
        <v>154</v>
      </c>
      <c r="G5" s="290" t="s">
        <v>52</v>
      </c>
      <c r="H5" s="291"/>
      <c r="I5" s="292"/>
      <c r="J5" s="28" t="s">
        <v>167</v>
      </c>
      <c r="K5" s="68">
        <v>0</v>
      </c>
      <c r="L5" s="26" t="s">
        <v>51</v>
      </c>
      <c r="M5" s="160">
        <v>0</v>
      </c>
      <c r="N5" s="27" t="s">
        <v>162</v>
      </c>
    </row>
    <row r="6" spans="2:17" s="39" customFormat="1" ht="24.75" customHeight="1" x14ac:dyDescent="0.2">
      <c r="B6" s="169" t="s">
        <v>156</v>
      </c>
      <c r="C6" s="170" t="s">
        <v>212</v>
      </c>
      <c r="D6" s="95" t="s">
        <v>26</v>
      </c>
      <c r="E6" s="171" t="s">
        <v>213</v>
      </c>
      <c r="F6" s="172" t="s">
        <v>159</v>
      </c>
      <c r="G6" s="155">
        <v>0.375</v>
      </c>
      <c r="H6" s="156" t="s">
        <v>89</v>
      </c>
      <c r="I6" s="125">
        <f>G6+I$4</f>
        <v>0.39930555555555558</v>
      </c>
      <c r="J6" s="169" t="s">
        <v>163</v>
      </c>
      <c r="K6" s="170" t="s">
        <v>212</v>
      </c>
      <c r="L6" s="95" t="s">
        <v>26</v>
      </c>
      <c r="M6" s="171" t="s">
        <v>213</v>
      </c>
      <c r="N6" s="172" t="s">
        <v>168</v>
      </c>
      <c r="Q6" s="152"/>
    </row>
    <row r="7" spans="2:17" ht="30.75" customHeight="1" x14ac:dyDescent="0.2">
      <c r="B7" s="46" t="s">
        <v>156</v>
      </c>
      <c r="C7" s="69">
        <v>0</v>
      </c>
      <c r="D7" s="44" t="s">
        <v>51</v>
      </c>
      <c r="E7" s="167">
        <v>3</v>
      </c>
      <c r="F7" s="45" t="s">
        <v>159</v>
      </c>
      <c r="G7" s="290" t="s">
        <v>60</v>
      </c>
      <c r="H7" s="291"/>
      <c r="I7" s="292"/>
      <c r="J7" s="46" t="s">
        <v>163</v>
      </c>
      <c r="K7" s="69">
        <v>1</v>
      </c>
      <c r="L7" s="44" t="s">
        <v>51</v>
      </c>
      <c r="M7" s="167">
        <v>0</v>
      </c>
      <c r="N7" s="163" t="s">
        <v>168</v>
      </c>
    </row>
    <row r="8" spans="2:17" s="39" customFormat="1" ht="24.75" customHeight="1" x14ac:dyDescent="0.2">
      <c r="B8" s="169" t="s">
        <v>154</v>
      </c>
      <c r="C8" s="170" t="s">
        <v>212</v>
      </c>
      <c r="D8" s="95" t="s">
        <v>26</v>
      </c>
      <c r="E8" s="171" t="s">
        <v>213</v>
      </c>
      <c r="F8" s="172" t="s">
        <v>157</v>
      </c>
      <c r="G8" s="157">
        <f>I6+H$4</f>
        <v>0.40277777777777779</v>
      </c>
      <c r="H8" s="156" t="s">
        <v>89</v>
      </c>
      <c r="I8" s="125">
        <f>G8+I$4</f>
        <v>0.42708333333333337</v>
      </c>
      <c r="J8" s="169" t="s">
        <v>167</v>
      </c>
      <c r="K8" s="170" t="s">
        <v>212</v>
      </c>
      <c r="L8" s="95" t="s">
        <v>26</v>
      </c>
      <c r="M8" s="171" t="s">
        <v>213</v>
      </c>
      <c r="N8" s="172" t="s">
        <v>116</v>
      </c>
      <c r="Q8" s="152"/>
    </row>
    <row r="9" spans="2:17" ht="30.75" customHeight="1" x14ac:dyDescent="0.2">
      <c r="B9" s="46" t="s">
        <v>154</v>
      </c>
      <c r="C9" s="69">
        <v>2</v>
      </c>
      <c r="D9" s="44" t="s">
        <v>51</v>
      </c>
      <c r="E9" s="167">
        <v>0</v>
      </c>
      <c r="F9" s="45" t="s">
        <v>157</v>
      </c>
      <c r="G9" s="301" t="s">
        <v>54</v>
      </c>
      <c r="H9" s="302"/>
      <c r="I9" s="303"/>
      <c r="J9" s="46" t="s">
        <v>116</v>
      </c>
      <c r="K9" s="69">
        <v>0</v>
      </c>
      <c r="L9" s="44" t="s">
        <v>51</v>
      </c>
      <c r="M9" s="167">
        <v>1</v>
      </c>
      <c r="N9" s="45" t="s">
        <v>165</v>
      </c>
    </row>
    <row r="10" spans="2:17" s="39" customFormat="1" ht="24.75" customHeight="1" x14ac:dyDescent="0.2">
      <c r="B10" s="169" t="s">
        <v>207</v>
      </c>
      <c r="C10" s="170" t="s">
        <v>212</v>
      </c>
      <c r="D10" s="95" t="s">
        <v>26</v>
      </c>
      <c r="E10" s="171" t="s">
        <v>213</v>
      </c>
      <c r="F10" s="172" t="s">
        <v>151</v>
      </c>
      <c r="G10" s="157">
        <f>I8+H$4*1</f>
        <v>0.43055555555555558</v>
      </c>
      <c r="H10" s="156" t="s">
        <v>89</v>
      </c>
      <c r="I10" s="125">
        <f>G10+I$4</f>
        <v>0.45486111111111116</v>
      </c>
      <c r="J10" s="169" t="s">
        <v>168</v>
      </c>
      <c r="K10" s="170" t="s">
        <v>212</v>
      </c>
      <c r="L10" s="95" t="s">
        <v>26</v>
      </c>
      <c r="M10" s="171" t="s">
        <v>213</v>
      </c>
      <c r="N10" s="172" t="s">
        <v>164</v>
      </c>
    </row>
    <row r="11" spans="2:17" ht="30.75" customHeight="1" x14ac:dyDescent="0.2">
      <c r="B11" s="28" t="s">
        <v>151</v>
      </c>
      <c r="C11" s="68">
        <v>3</v>
      </c>
      <c r="D11" s="26" t="s">
        <v>51</v>
      </c>
      <c r="E11" s="160">
        <v>0</v>
      </c>
      <c r="F11" s="27" t="s">
        <v>159</v>
      </c>
      <c r="G11" s="290" t="s">
        <v>53</v>
      </c>
      <c r="H11" s="291"/>
      <c r="I11" s="292"/>
      <c r="J11" s="28" t="s">
        <v>167</v>
      </c>
      <c r="K11" s="68">
        <v>0</v>
      </c>
      <c r="L11" s="26" t="s">
        <v>51</v>
      </c>
      <c r="M11" s="160">
        <v>0</v>
      </c>
      <c r="N11" s="27" t="s">
        <v>223</v>
      </c>
    </row>
    <row r="12" spans="2:17" s="39" customFormat="1" ht="24.75" customHeight="1" x14ac:dyDescent="0.2">
      <c r="B12" s="169" t="s">
        <v>162</v>
      </c>
      <c r="C12" s="170" t="s">
        <v>212</v>
      </c>
      <c r="D12" s="95" t="s">
        <v>26</v>
      </c>
      <c r="E12" s="171" t="s">
        <v>213</v>
      </c>
      <c r="F12" s="172" t="s">
        <v>154</v>
      </c>
      <c r="G12" s="157">
        <f>I10+H$4</f>
        <v>0.45833333333333337</v>
      </c>
      <c r="H12" s="156" t="s">
        <v>89</v>
      </c>
      <c r="I12" s="125">
        <f>G12+I$4</f>
        <v>0.48263888888888895</v>
      </c>
      <c r="J12" s="169" t="s">
        <v>116</v>
      </c>
      <c r="K12" s="170" t="s">
        <v>212</v>
      </c>
      <c r="L12" s="95" t="s">
        <v>26</v>
      </c>
      <c r="M12" s="171" t="s">
        <v>213</v>
      </c>
      <c r="N12" s="172" t="s">
        <v>165</v>
      </c>
    </row>
    <row r="13" spans="2:17" ht="30.75" customHeight="1" x14ac:dyDescent="0.2">
      <c r="B13" s="46" t="s">
        <v>156</v>
      </c>
      <c r="C13" s="69">
        <v>1</v>
      </c>
      <c r="D13" s="168" t="s">
        <v>228</v>
      </c>
      <c r="E13" s="167">
        <v>0</v>
      </c>
      <c r="F13" s="45" t="s">
        <v>157</v>
      </c>
      <c r="G13" s="301" t="s">
        <v>55</v>
      </c>
      <c r="H13" s="302"/>
      <c r="I13" s="303"/>
      <c r="J13" s="46" t="s">
        <v>162</v>
      </c>
      <c r="K13" s="69">
        <v>2</v>
      </c>
      <c r="L13" s="44" t="s">
        <v>51</v>
      </c>
      <c r="M13" s="167">
        <v>1</v>
      </c>
      <c r="N13" s="45" t="s">
        <v>165</v>
      </c>
    </row>
    <row r="14" spans="2:17" s="39" customFormat="1" ht="24.75" customHeight="1" x14ac:dyDescent="0.2">
      <c r="B14" s="169" t="s">
        <v>151</v>
      </c>
      <c r="C14" s="170" t="s">
        <v>212</v>
      </c>
      <c r="D14" s="95" t="s">
        <v>26</v>
      </c>
      <c r="E14" s="171" t="s">
        <v>213</v>
      </c>
      <c r="F14" s="172" t="s">
        <v>163</v>
      </c>
      <c r="G14" s="157">
        <f>I12+H$4*1</f>
        <v>0.48611111111111116</v>
      </c>
      <c r="H14" s="156" t="s">
        <v>89</v>
      </c>
      <c r="I14" s="125">
        <f>G14+I$4</f>
        <v>0.51041666666666674</v>
      </c>
      <c r="J14" s="169" t="s">
        <v>164</v>
      </c>
      <c r="K14" s="170" t="s">
        <v>212</v>
      </c>
      <c r="L14" s="95" t="s">
        <v>26</v>
      </c>
      <c r="M14" s="171" t="s">
        <v>213</v>
      </c>
      <c r="N14" s="172" t="s">
        <v>167</v>
      </c>
    </row>
    <row r="15" spans="2:17" ht="30.75" customHeight="1" x14ac:dyDescent="0.2">
      <c r="B15" s="46" t="s">
        <v>163</v>
      </c>
      <c r="C15" s="69">
        <v>2</v>
      </c>
      <c r="D15" s="26" t="s">
        <v>51</v>
      </c>
      <c r="E15" s="167">
        <v>0</v>
      </c>
      <c r="F15" s="45" t="s">
        <v>116</v>
      </c>
      <c r="G15" s="290" t="s">
        <v>61</v>
      </c>
      <c r="H15" s="291"/>
      <c r="I15" s="292"/>
      <c r="J15" s="46" t="s">
        <v>168</v>
      </c>
      <c r="K15" s="68">
        <v>6</v>
      </c>
      <c r="L15" s="26" t="s">
        <v>51</v>
      </c>
      <c r="M15" s="160">
        <v>0</v>
      </c>
      <c r="N15" s="45" t="s">
        <v>164</v>
      </c>
    </row>
    <row r="16" spans="2:17" s="39" customFormat="1" ht="24.75" customHeight="1" thickBot="1" x14ac:dyDescent="0.25">
      <c r="B16" s="173" t="s">
        <v>157</v>
      </c>
      <c r="C16" s="170" t="s">
        <v>212</v>
      </c>
      <c r="D16" s="96" t="s">
        <v>26</v>
      </c>
      <c r="E16" s="171" t="s">
        <v>213</v>
      </c>
      <c r="F16" s="174" t="s">
        <v>156</v>
      </c>
      <c r="G16" s="158">
        <f>I14+H$4</f>
        <v>0.51388888888888895</v>
      </c>
      <c r="H16" s="159" t="s">
        <v>89</v>
      </c>
      <c r="I16" s="126">
        <f>G16+I$4</f>
        <v>0.53819444444444453</v>
      </c>
      <c r="J16" s="173" t="s">
        <v>165</v>
      </c>
      <c r="K16" s="170" t="s">
        <v>212</v>
      </c>
      <c r="L16" s="96" t="s">
        <v>26</v>
      </c>
      <c r="M16" s="171" t="s">
        <v>213</v>
      </c>
      <c r="N16" s="174" t="s">
        <v>162</v>
      </c>
    </row>
    <row r="17" spans="2:14" ht="17.25" customHeight="1" thickTop="1" x14ac:dyDescent="0.2">
      <c r="B17" s="29"/>
      <c r="C17" s="30"/>
      <c r="D17" s="30"/>
      <c r="E17" s="31"/>
      <c r="F17" s="30"/>
      <c r="G17" s="32"/>
      <c r="H17" s="33"/>
      <c r="I17" s="34"/>
      <c r="J17" s="29"/>
      <c r="K17" s="30"/>
      <c r="L17" s="30"/>
      <c r="M17" s="31"/>
      <c r="N17" s="30"/>
    </row>
    <row r="18" spans="2:14" ht="33" customHeight="1" x14ac:dyDescent="0.2">
      <c r="B18" s="35"/>
      <c r="C18" s="48"/>
      <c r="D18" s="36"/>
      <c r="E18" s="37"/>
      <c r="F18" s="36"/>
      <c r="G18" s="38"/>
      <c r="H18" s="39"/>
      <c r="I18" s="82"/>
      <c r="J18" s="48" t="s">
        <v>233</v>
      </c>
      <c r="K18" s="36"/>
      <c r="L18" s="36"/>
      <c r="M18" s="37"/>
      <c r="N18" s="36"/>
    </row>
    <row r="19" spans="2:14" ht="21" customHeight="1" x14ac:dyDescent="0.2">
      <c r="B19" s="35"/>
      <c r="C19" s="36"/>
      <c r="D19" s="36"/>
      <c r="E19" s="37"/>
      <c r="F19" s="36"/>
      <c r="G19" s="38"/>
      <c r="H19" s="39"/>
      <c r="I19" s="40"/>
      <c r="J19" s="41"/>
      <c r="K19" s="36"/>
      <c r="L19" s="36"/>
      <c r="M19" s="37"/>
      <c r="N19" s="36"/>
    </row>
    <row r="20" spans="2:14" ht="16.2" x14ac:dyDescent="0.2">
      <c r="B20" s="1" t="s">
        <v>27</v>
      </c>
      <c r="C20" s="42"/>
      <c r="D20" s="42"/>
      <c r="E20" s="42"/>
      <c r="F20" s="43"/>
      <c r="G20" s="43"/>
      <c r="H20" s="43"/>
      <c r="I20" s="42"/>
      <c r="J20" s="43"/>
      <c r="K20" s="42"/>
      <c r="L20" s="42"/>
      <c r="M20" s="42"/>
      <c r="N20" s="43"/>
    </row>
    <row r="21" spans="2:14" ht="16.2" x14ac:dyDescent="0.2">
      <c r="B21" s="1" t="s">
        <v>28</v>
      </c>
      <c r="C21" s="42"/>
      <c r="D21" s="42"/>
      <c r="E21" s="42"/>
      <c r="F21" s="43"/>
      <c r="G21" s="43"/>
      <c r="H21" s="43"/>
      <c r="I21" s="42"/>
      <c r="J21" s="43"/>
      <c r="K21" s="42"/>
      <c r="L21" s="42"/>
      <c r="M21" s="42"/>
      <c r="N21" s="43"/>
    </row>
    <row r="22" spans="2:14" x14ac:dyDescent="0.2">
      <c r="B22" s="43"/>
      <c r="C22" s="42"/>
      <c r="D22" s="42"/>
      <c r="E22" s="42"/>
      <c r="F22" s="43"/>
      <c r="G22" s="43"/>
      <c r="H22" s="43"/>
      <c r="I22" s="42"/>
      <c r="J22" s="43"/>
      <c r="K22" s="42"/>
      <c r="L22" s="42"/>
      <c r="M22" s="42"/>
      <c r="N22" s="43"/>
    </row>
    <row r="23" spans="2:14" ht="16.2" x14ac:dyDescent="0.2">
      <c r="B23" s="83"/>
      <c r="C23" s="84"/>
      <c r="D23" s="84"/>
      <c r="E23" s="84"/>
      <c r="F23" s="85"/>
      <c r="G23" s="85"/>
      <c r="H23" s="85"/>
      <c r="I23" s="84"/>
      <c r="J23" s="85"/>
      <c r="K23" s="84"/>
      <c r="L23" s="84"/>
      <c r="M23" s="84"/>
      <c r="N23" s="85"/>
    </row>
  </sheetData>
  <mergeCells count="11">
    <mergeCell ref="G7:I7"/>
    <mergeCell ref="G9:I9"/>
    <mergeCell ref="G11:I11"/>
    <mergeCell ref="G13:I13"/>
    <mergeCell ref="G15:I15"/>
    <mergeCell ref="G5:I5"/>
    <mergeCell ref="B1:N1"/>
    <mergeCell ref="K2:M2"/>
    <mergeCell ref="B3:F3"/>
    <mergeCell ref="G3:I3"/>
    <mergeCell ref="J3:N3"/>
  </mergeCells>
  <phoneticPr fontId="6"/>
  <pageMargins left="0.59055118110236227" right="0" top="0.39370078740157483" bottom="0.43307086614173229" header="0.27559055118110237" footer="0.35433070866141736"/>
  <pageSetup paperSize="9" orientation="landscape" horizontalDpi="4294967293" verticalDpi="72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Q23"/>
  <sheetViews>
    <sheetView zoomScale="80" zoomScaleNormal="80" zoomScaleSheetLayoutView="75" workbookViewId="0">
      <selection activeCell="Q17" sqref="Q17"/>
    </sheetView>
  </sheetViews>
  <sheetFormatPr defaultRowHeight="13.2" x14ac:dyDescent="0.2"/>
  <cols>
    <col min="1" max="1" width="0.6640625" customWidth="1"/>
    <col min="2" max="2" width="21.88671875" customWidth="1"/>
    <col min="3" max="3" width="6.6640625" customWidth="1"/>
    <col min="4" max="4" width="4.6640625" customWidth="1"/>
    <col min="5" max="5" width="7.109375" customWidth="1"/>
    <col min="6" max="6" width="21.88671875" customWidth="1"/>
    <col min="7" max="7" width="5.6640625" customWidth="1"/>
    <col min="8" max="8" width="2.44140625" customWidth="1"/>
    <col min="9" max="9" width="5.6640625" customWidth="1"/>
    <col min="10" max="10" width="21.88671875" customWidth="1"/>
    <col min="11" max="11" width="6.6640625" customWidth="1"/>
    <col min="12" max="12" width="4.6640625" customWidth="1"/>
    <col min="13" max="13" width="6.6640625" customWidth="1"/>
    <col min="14" max="14" width="21.88671875" customWidth="1"/>
    <col min="15" max="15" width="1.44140625" customWidth="1"/>
  </cols>
  <sheetData>
    <row r="1" spans="2:17" ht="30" customHeight="1" x14ac:dyDescent="0.2">
      <c r="B1" s="293" t="s">
        <v>142</v>
      </c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</row>
    <row r="2" spans="2:17" ht="30" customHeight="1" thickBot="1" x14ac:dyDescent="0.3">
      <c r="B2" s="3" t="s">
        <v>222</v>
      </c>
      <c r="C2" s="16"/>
      <c r="D2" s="16"/>
      <c r="E2" s="17"/>
      <c r="F2" s="151"/>
      <c r="G2" s="49"/>
      <c r="I2" s="16"/>
      <c r="J2" s="18"/>
      <c r="K2" s="294">
        <v>44331</v>
      </c>
      <c r="L2" s="294"/>
      <c r="M2" s="294"/>
      <c r="N2" s="118">
        <f>K2</f>
        <v>44331</v>
      </c>
    </row>
    <row r="3" spans="2:17" ht="26.25" customHeight="1" thickTop="1" x14ac:dyDescent="0.2">
      <c r="B3" s="295" t="s">
        <v>22</v>
      </c>
      <c r="C3" s="296"/>
      <c r="D3" s="296"/>
      <c r="E3" s="296"/>
      <c r="F3" s="297"/>
      <c r="G3" s="298" t="s">
        <v>23</v>
      </c>
      <c r="H3" s="299"/>
      <c r="I3" s="300"/>
      <c r="J3" s="295" t="s">
        <v>24</v>
      </c>
      <c r="K3" s="296"/>
      <c r="L3" s="296"/>
      <c r="M3" s="296"/>
      <c r="N3" s="297"/>
    </row>
    <row r="4" spans="2:17" ht="22.5" customHeight="1" x14ac:dyDescent="0.2">
      <c r="B4" s="19" t="s">
        <v>13</v>
      </c>
      <c r="C4" s="20" t="s">
        <v>25</v>
      </c>
      <c r="D4" s="21"/>
      <c r="E4" s="22" t="s">
        <v>25</v>
      </c>
      <c r="F4" s="23" t="s">
        <v>13</v>
      </c>
      <c r="G4" s="81"/>
      <c r="H4" s="87">
        <v>3.472222222222222E-3</v>
      </c>
      <c r="I4" s="88">
        <v>2.4305555555555556E-2</v>
      </c>
      <c r="J4" s="24" t="s">
        <v>13</v>
      </c>
      <c r="K4" s="25" t="s">
        <v>25</v>
      </c>
      <c r="L4" s="21"/>
      <c r="M4" s="22" t="s">
        <v>25</v>
      </c>
      <c r="N4" s="47" t="s">
        <v>13</v>
      </c>
    </row>
    <row r="5" spans="2:17" ht="30.75" customHeight="1" x14ac:dyDescent="0.2">
      <c r="B5" s="28" t="s">
        <v>161</v>
      </c>
      <c r="C5" s="160">
        <v>0</v>
      </c>
      <c r="D5" s="26" t="s">
        <v>51</v>
      </c>
      <c r="E5" s="160">
        <v>1</v>
      </c>
      <c r="F5" s="27" t="s">
        <v>116</v>
      </c>
      <c r="G5" s="290" t="s">
        <v>52</v>
      </c>
      <c r="H5" s="291"/>
      <c r="I5" s="292"/>
      <c r="J5" s="28" t="s">
        <v>152</v>
      </c>
      <c r="K5" s="68">
        <v>5</v>
      </c>
      <c r="L5" s="26" t="s">
        <v>51</v>
      </c>
      <c r="M5" s="160">
        <v>1</v>
      </c>
      <c r="N5" s="27" t="s">
        <v>157</v>
      </c>
    </row>
    <row r="6" spans="2:17" s="39" customFormat="1" ht="24.75" customHeight="1" x14ac:dyDescent="0.2">
      <c r="B6" s="165" t="s">
        <v>168</v>
      </c>
      <c r="C6" s="153" t="s">
        <v>212</v>
      </c>
      <c r="D6" s="95" t="s">
        <v>26</v>
      </c>
      <c r="E6" s="154" t="s">
        <v>213</v>
      </c>
      <c r="F6" s="162" t="s">
        <v>165</v>
      </c>
      <c r="G6" s="155">
        <v>0.375</v>
      </c>
      <c r="H6" s="156" t="s">
        <v>89</v>
      </c>
      <c r="I6" s="125">
        <f>G6+I$4</f>
        <v>0.39930555555555558</v>
      </c>
      <c r="J6" s="165" t="s">
        <v>158</v>
      </c>
      <c r="K6" s="153" t="s">
        <v>212</v>
      </c>
      <c r="L6" s="95" t="s">
        <v>26</v>
      </c>
      <c r="M6" s="154" t="s">
        <v>213</v>
      </c>
      <c r="N6" s="162" t="s">
        <v>153</v>
      </c>
      <c r="Q6" s="152"/>
    </row>
    <row r="7" spans="2:17" ht="30.75" customHeight="1" x14ac:dyDescent="0.2">
      <c r="B7" s="46" t="s">
        <v>165</v>
      </c>
      <c r="C7" s="69">
        <v>2</v>
      </c>
      <c r="D7" s="44" t="s">
        <v>51</v>
      </c>
      <c r="E7" s="161">
        <v>2</v>
      </c>
      <c r="F7" s="45" t="s">
        <v>168</v>
      </c>
      <c r="G7" s="290" t="s">
        <v>60</v>
      </c>
      <c r="H7" s="291"/>
      <c r="I7" s="292"/>
      <c r="J7" s="46" t="s">
        <v>153</v>
      </c>
      <c r="K7" s="69">
        <v>1</v>
      </c>
      <c r="L7" s="44" t="s">
        <v>51</v>
      </c>
      <c r="M7" s="161">
        <v>1</v>
      </c>
      <c r="N7" s="163" t="s">
        <v>158</v>
      </c>
    </row>
    <row r="8" spans="2:17" s="39" customFormat="1" ht="24.75" customHeight="1" x14ac:dyDescent="0.2">
      <c r="B8" s="165" t="s">
        <v>160</v>
      </c>
      <c r="C8" s="153" t="s">
        <v>212</v>
      </c>
      <c r="D8" s="95" t="s">
        <v>26</v>
      </c>
      <c r="E8" s="154" t="s">
        <v>213</v>
      </c>
      <c r="F8" s="162" t="s">
        <v>223</v>
      </c>
      <c r="G8" s="157">
        <f>I6+H$4</f>
        <v>0.40277777777777779</v>
      </c>
      <c r="H8" s="156" t="s">
        <v>89</v>
      </c>
      <c r="I8" s="125">
        <f>G8+I$4</f>
        <v>0.42708333333333337</v>
      </c>
      <c r="J8" s="165" t="s">
        <v>157</v>
      </c>
      <c r="K8" s="153" t="s">
        <v>212</v>
      </c>
      <c r="L8" s="95" t="s">
        <v>26</v>
      </c>
      <c r="M8" s="154" t="s">
        <v>213</v>
      </c>
      <c r="N8" s="162" t="s">
        <v>152</v>
      </c>
      <c r="Q8" s="152"/>
    </row>
    <row r="9" spans="2:17" ht="30.75" customHeight="1" x14ac:dyDescent="0.2">
      <c r="B9" s="46" t="s">
        <v>160</v>
      </c>
      <c r="C9" s="69">
        <v>0</v>
      </c>
      <c r="D9" s="44" t="s">
        <v>51</v>
      </c>
      <c r="E9" s="161">
        <v>0</v>
      </c>
      <c r="F9" s="45" t="s">
        <v>223</v>
      </c>
      <c r="G9" s="301" t="s">
        <v>54</v>
      </c>
      <c r="H9" s="302"/>
      <c r="I9" s="303"/>
      <c r="J9" s="46" t="s">
        <v>159</v>
      </c>
      <c r="K9" s="69">
        <v>5</v>
      </c>
      <c r="L9" s="44" t="s">
        <v>51</v>
      </c>
      <c r="M9" s="161">
        <v>0</v>
      </c>
      <c r="N9" s="45" t="s">
        <v>157</v>
      </c>
    </row>
    <row r="10" spans="2:17" s="39" customFormat="1" ht="24.75" customHeight="1" x14ac:dyDescent="0.2">
      <c r="B10" s="165" t="s">
        <v>116</v>
      </c>
      <c r="C10" s="153" t="s">
        <v>212</v>
      </c>
      <c r="D10" s="95" t="s">
        <v>26</v>
      </c>
      <c r="E10" s="154" t="s">
        <v>213</v>
      </c>
      <c r="F10" s="162" t="s">
        <v>167</v>
      </c>
      <c r="G10" s="157">
        <f>I8+H$4*1</f>
        <v>0.43055555555555558</v>
      </c>
      <c r="H10" s="156" t="s">
        <v>89</v>
      </c>
      <c r="I10" s="125">
        <f>G10+I$4</f>
        <v>0.45486111111111116</v>
      </c>
      <c r="J10" s="165" t="s">
        <v>161</v>
      </c>
      <c r="K10" s="153" t="s">
        <v>212</v>
      </c>
      <c r="L10" s="95" t="s">
        <v>26</v>
      </c>
      <c r="M10" s="154" t="s">
        <v>213</v>
      </c>
      <c r="N10" s="162" t="s">
        <v>168</v>
      </c>
    </row>
    <row r="11" spans="2:17" ht="30.75" customHeight="1" x14ac:dyDescent="0.2">
      <c r="B11" s="28" t="s">
        <v>116</v>
      </c>
      <c r="C11" s="68">
        <v>3</v>
      </c>
      <c r="D11" s="26" t="s">
        <v>51</v>
      </c>
      <c r="E11" s="160">
        <v>0</v>
      </c>
      <c r="F11" s="27" t="s">
        <v>167</v>
      </c>
      <c r="G11" s="290" t="s">
        <v>53</v>
      </c>
      <c r="H11" s="291"/>
      <c r="I11" s="292"/>
      <c r="J11" s="28" t="s">
        <v>161</v>
      </c>
      <c r="K11" s="68">
        <v>0</v>
      </c>
      <c r="L11" s="26" t="s">
        <v>51</v>
      </c>
      <c r="M11" s="160">
        <v>4</v>
      </c>
      <c r="N11" s="27" t="s">
        <v>168</v>
      </c>
    </row>
    <row r="12" spans="2:17" s="39" customFormat="1" ht="24.75" customHeight="1" x14ac:dyDescent="0.2">
      <c r="B12" s="165" t="s">
        <v>223</v>
      </c>
      <c r="C12" s="153" t="s">
        <v>212</v>
      </c>
      <c r="D12" s="95" t="s">
        <v>26</v>
      </c>
      <c r="E12" s="154" t="s">
        <v>213</v>
      </c>
      <c r="F12" s="162" t="s">
        <v>160</v>
      </c>
      <c r="G12" s="157">
        <f>I10+H$4</f>
        <v>0.45833333333333337</v>
      </c>
      <c r="H12" s="156" t="s">
        <v>89</v>
      </c>
      <c r="I12" s="125">
        <f>G12+I$4</f>
        <v>0.48263888888888895</v>
      </c>
      <c r="J12" s="165" t="s">
        <v>159</v>
      </c>
      <c r="K12" s="153" t="s">
        <v>212</v>
      </c>
      <c r="L12" s="95" t="s">
        <v>26</v>
      </c>
      <c r="M12" s="154" t="s">
        <v>213</v>
      </c>
      <c r="N12" s="162" t="s">
        <v>157</v>
      </c>
    </row>
    <row r="13" spans="2:17" ht="30.75" customHeight="1" x14ac:dyDescent="0.2">
      <c r="B13" s="46" t="s">
        <v>152</v>
      </c>
      <c r="C13" s="69">
        <v>2</v>
      </c>
      <c r="D13" s="44" t="s">
        <v>51</v>
      </c>
      <c r="E13" s="161">
        <v>1</v>
      </c>
      <c r="F13" s="45" t="s">
        <v>158</v>
      </c>
      <c r="G13" s="301" t="s">
        <v>55</v>
      </c>
      <c r="H13" s="302"/>
      <c r="I13" s="303"/>
      <c r="J13" s="46" t="s">
        <v>153</v>
      </c>
      <c r="K13" s="69">
        <v>5</v>
      </c>
      <c r="L13" s="44" t="s">
        <v>51</v>
      </c>
      <c r="M13" s="161">
        <v>0</v>
      </c>
      <c r="N13" s="45" t="s">
        <v>159</v>
      </c>
    </row>
    <row r="14" spans="2:17" s="39" customFormat="1" ht="24.75" customHeight="1" x14ac:dyDescent="0.2">
      <c r="B14" s="165" t="s">
        <v>165</v>
      </c>
      <c r="C14" s="153" t="s">
        <v>212</v>
      </c>
      <c r="D14" s="95" t="s">
        <v>26</v>
      </c>
      <c r="E14" s="154" t="s">
        <v>213</v>
      </c>
      <c r="F14" s="162" t="s">
        <v>116</v>
      </c>
      <c r="G14" s="157">
        <f>I12+H$4*1</f>
        <v>0.48611111111111116</v>
      </c>
      <c r="H14" s="156" t="s">
        <v>89</v>
      </c>
      <c r="I14" s="125">
        <f>G14+I$4</f>
        <v>0.51041666666666674</v>
      </c>
      <c r="J14" s="165" t="s">
        <v>167</v>
      </c>
      <c r="K14" s="153" t="s">
        <v>212</v>
      </c>
      <c r="L14" s="95" t="s">
        <v>26</v>
      </c>
      <c r="M14" s="154" t="s">
        <v>213</v>
      </c>
      <c r="N14" s="162" t="s">
        <v>161</v>
      </c>
    </row>
    <row r="15" spans="2:17" ht="30.75" customHeight="1" x14ac:dyDescent="0.2">
      <c r="B15" s="46" t="s">
        <v>165</v>
      </c>
      <c r="C15" s="69">
        <v>6</v>
      </c>
      <c r="D15" s="44" t="s">
        <v>51</v>
      </c>
      <c r="E15" s="161">
        <v>0</v>
      </c>
      <c r="F15" s="45" t="s">
        <v>223</v>
      </c>
      <c r="G15" s="290" t="s">
        <v>61</v>
      </c>
      <c r="H15" s="291"/>
      <c r="I15" s="292"/>
      <c r="J15" s="46" t="s">
        <v>160</v>
      </c>
      <c r="K15" s="68">
        <v>1</v>
      </c>
      <c r="L15" s="26" t="s">
        <v>51</v>
      </c>
      <c r="M15" s="160">
        <v>6</v>
      </c>
      <c r="N15" s="45" t="s">
        <v>167</v>
      </c>
    </row>
    <row r="16" spans="2:17" s="39" customFormat="1" ht="24.75" customHeight="1" thickBot="1" x14ac:dyDescent="0.25">
      <c r="B16" s="166" t="s">
        <v>152</v>
      </c>
      <c r="C16" s="153" t="s">
        <v>212</v>
      </c>
      <c r="D16" s="96" t="s">
        <v>26</v>
      </c>
      <c r="E16" s="154" t="s">
        <v>213</v>
      </c>
      <c r="F16" s="164" t="s">
        <v>158</v>
      </c>
      <c r="G16" s="158">
        <f>I14+H$4</f>
        <v>0.51388888888888895</v>
      </c>
      <c r="H16" s="159" t="s">
        <v>89</v>
      </c>
      <c r="I16" s="126">
        <f>G16+I$4</f>
        <v>0.53819444444444453</v>
      </c>
      <c r="J16" s="166" t="s">
        <v>153</v>
      </c>
      <c r="K16" s="153" t="s">
        <v>212</v>
      </c>
      <c r="L16" s="96" t="s">
        <v>26</v>
      </c>
      <c r="M16" s="154" t="s">
        <v>213</v>
      </c>
      <c r="N16" s="164" t="s">
        <v>159</v>
      </c>
    </row>
    <row r="17" spans="2:14" ht="17.25" customHeight="1" thickTop="1" x14ac:dyDescent="0.2">
      <c r="B17" s="29"/>
      <c r="C17" s="30"/>
      <c r="D17" s="30"/>
      <c r="E17" s="31"/>
      <c r="F17" s="30"/>
      <c r="G17" s="32"/>
      <c r="H17" s="33"/>
      <c r="I17" s="34"/>
      <c r="J17" s="29"/>
      <c r="K17" s="30"/>
      <c r="L17" s="30"/>
      <c r="M17" s="31"/>
      <c r="N17" s="30"/>
    </row>
    <row r="18" spans="2:14" ht="33" customHeight="1" x14ac:dyDescent="0.2">
      <c r="B18" s="35"/>
      <c r="C18" s="48"/>
      <c r="D18" s="36"/>
      <c r="E18" s="37"/>
      <c r="F18" s="36"/>
      <c r="G18" s="38"/>
      <c r="H18" s="39"/>
      <c r="I18" s="82"/>
      <c r="J18" s="48" t="s">
        <v>232</v>
      </c>
      <c r="K18" s="36"/>
      <c r="L18" s="36"/>
      <c r="M18" s="37"/>
      <c r="N18" s="36"/>
    </row>
    <row r="19" spans="2:14" ht="21" customHeight="1" x14ac:dyDescent="0.2">
      <c r="B19" s="35"/>
      <c r="C19" s="36"/>
      <c r="D19" s="36"/>
      <c r="E19" s="37"/>
      <c r="F19" s="36"/>
      <c r="G19" s="38"/>
      <c r="H19" s="39"/>
      <c r="I19" s="40"/>
      <c r="J19" s="41"/>
      <c r="K19" s="36"/>
      <c r="L19" s="36"/>
      <c r="M19" s="37"/>
      <c r="N19" s="36"/>
    </row>
    <row r="20" spans="2:14" ht="16.2" x14ac:dyDescent="0.2">
      <c r="B20" s="1" t="s">
        <v>27</v>
      </c>
      <c r="C20" s="42"/>
      <c r="D20" s="42"/>
      <c r="E20" s="42"/>
      <c r="F20" s="43"/>
      <c r="G20" s="43"/>
      <c r="H20" s="43"/>
      <c r="I20" s="42"/>
      <c r="J20" s="43"/>
      <c r="K20" s="42"/>
      <c r="L20" s="42"/>
      <c r="M20" s="42"/>
      <c r="N20" s="43"/>
    </row>
    <row r="21" spans="2:14" ht="16.2" x14ac:dyDescent="0.2">
      <c r="B21" s="1" t="s">
        <v>28</v>
      </c>
      <c r="C21" s="42"/>
      <c r="D21" s="42"/>
      <c r="E21" s="42"/>
      <c r="F21" s="43"/>
      <c r="G21" s="43"/>
      <c r="H21" s="43"/>
      <c r="I21" s="42"/>
      <c r="J21" s="43"/>
      <c r="K21" s="42"/>
      <c r="L21" s="42"/>
      <c r="M21" s="42"/>
      <c r="N21" s="43"/>
    </row>
    <row r="22" spans="2:14" x14ac:dyDescent="0.2">
      <c r="B22" s="43"/>
      <c r="C22" s="42"/>
      <c r="D22" s="42"/>
      <c r="E22" s="42"/>
      <c r="F22" s="43"/>
      <c r="G22" s="43"/>
      <c r="H22" s="43"/>
      <c r="I22" s="42"/>
      <c r="J22" s="43"/>
      <c r="K22" s="42"/>
      <c r="L22" s="42"/>
      <c r="M22" s="42"/>
      <c r="N22" s="43"/>
    </row>
    <row r="23" spans="2:14" ht="16.2" x14ac:dyDescent="0.2">
      <c r="B23" s="83"/>
      <c r="C23" s="84"/>
      <c r="D23" s="84"/>
      <c r="E23" s="84"/>
      <c r="F23" s="85"/>
      <c r="G23" s="85"/>
      <c r="H23" s="85"/>
      <c r="I23" s="84"/>
      <c r="J23" s="85"/>
      <c r="K23" s="84"/>
      <c r="L23" s="84"/>
      <c r="M23" s="84"/>
      <c r="N23" s="85"/>
    </row>
  </sheetData>
  <mergeCells count="11">
    <mergeCell ref="G15:I15"/>
    <mergeCell ref="B1:N1"/>
    <mergeCell ref="K2:M2"/>
    <mergeCell ref="B3:F3"/>
    <mergeCell ref="G3:I3"/>
    <mergeCell ref="J3:N3"/>
    <mergeCell ref="G5:I5"/>
    <mergeCell ref="G7:I7"/>
    <mergeCell ref="G9:I9"/>
    <mergeCell ref="G11:I11"/>
    <mergeCell ref="G13:I13"/>
  </mergeCells>
  <phoneticPr fontId="6"/>
  <printOptions horizontalCentered="1" verticalCentered="1"/>
  <pageMargins left="0.39370078740157483" right="0.39370078740157483" top="0.39370078740157483" bottom="0.39370078740157483" header="0.35433070866141736" footer="0.35433070866141736"/>
  <pageSetup paperSize="9" orientation="landscape" horizontalDpi="4294967293" verticalDpi="72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Q23"/>
  <sheetViews>
    <sheetView zoomScale="80" zoomScaleNormal="80" zoomScaleSheetLayoutView="75" workbookViewId="0">
      <selection activeCell="R15" sqref="R15"/>
    </sheetView>
  </sheetViews>
  <sheetFormatPr defaultRowHeight="13.2" x14ac:dyDescent="0.2"/>
  <cols>
    <col min="1" max="1" width="0.6640625" customWidth="1"/>
    <col min="2" max="2" width="21.88671875" customWidth="1"/>
    <col min="3" max="3" width="6.6640625" customWidth="1"/>
    <col min="4" max="4" width="4.6640625" customWidth="1"/>
    <col min="5" max="5" width="7.109375" customWidth="1"/>
    <col min="6" max="6" width="21.88671875" customWidth="1"/>
    <col min="7" max="7" width="5.6640625" customWidth="1"/>
    <col min="8" max="8" width="2.44140625" customWidth="1"/>
    <col min="9" max="9" width="5.6640625" customWidth="1"/>
    <col min="10" max="10" width="21.88671875" customWidth="1"/>
    <col min="11" max="11" width="6.6640625" customWidth="1"/>
    <col min="12" max="12" width="4.6640625" customWidth="1"/>
    <col min="13" max="13" width="6.6640625" customWidth="1"/>
    <col min="14" max="14" width="21.88671875" customWidth="1"/>
    <col min="15" max="15" width="1.44140625" customWidth="1"/>
  </cols>
  <sheetData>
    <row r="1" spans="2:17" ht="30" customHeight="1" x14ac:dyDescent="0.2">
      <c r="B1" s="293" t="s">
        <v>142</v>
      </c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</row>
    <row r="2" spans="2:17" ht="30" customHeight="1" thickBot="1" x14ac:dyDescent="0.3">
      <c r="B2" s="3" t="s">
        <v>215</v>
      </c>
      <c r="C2" s="16"/>
      <c r="D2" s="16"/>
      <c r="E2" s="17"/>
      <c r="F2" s="151"/>
      <c r="G2" s="49"/>
      <c r="I2" s="16"/>
      <c r="J2" s="18"/>
      <c r="K2" s="294">
        <v>44317</v>
      </c>
      <c r="L2" s="294"/>
      <c r="M2" s="294"/>
      <c r="N2" s="118">
        <f>K2</f>
        <v>44317</v>
      </c>
    </row>
    <row r="3" spans="2:17" ht="26.25" customHeight="1" thickTop="1" x14ac:dyDescent="0.2">
      <c r="B3" s="295" t="s">
        <v>22</v>
      </c>
      <c r="C3" s="296"/>
      <c r="D3" s="296"/>
      <c r="E3" s="296"/>
      <c r="F3" s="297"/>
      <c r="G3" s="298" t="s">
        <v>23</v>
      </c>
      <c r="H3" s="299"/>
      <c r="I3" s="300"/>
      <c r="J3" s="295" t="s">
        <v>24</v>
      </c>
      <c r="K3" s="296"/>
      <c r="L3" s="296"/>
      <c r="M3" s="296"/>
      <c r="N3" s="297"/>
    </row>
    <row r="4" spans="2:17" ht="22.5" customHeight="1" x14ac:dyDescent="0.2">
      <c r="B4" s="19" t="s">
        <v>13</v>
      </c>
      <c r="C4" s="20" t="s">
        <v>25</v>
      </c>
      <c r="D4" s="21"/>
      <c r="E4" s="22" t="s">
        <v>25</v>
      </c>
      <c r="F4" s="23" t="s">
        <v>13</v>
      </c>
      <c r="G4" s="81"/>
      <c r="H4" s="87">
        <v>3.472222222222222E-3</v>
      </c>
      <c r="I4" s="88">
        <v>2.4305555555555556E-2</v>
      </c>
      <c r="J4" s="24" t="s">
        <v>13</v>
      </c>
      <c r="K4" s="25" t="s">
        <v>25</v>
      </c>
      <c r="L4" s="21"/>
      <c r="M4" s="22" t="s">
        <v>25</v>
      </c>
      <c r="N4" s="47" t="s">
        <v>13</v>
      </c>
    </row>
    <row r="5" spans="2:17" ht="30.75" customHeight="1" x14ac:dyDescent="0.2">
      <c r="B5" s="28" t="s">
        <v>160</v>
      </c>
      <c r="C5" s="160">
        <v>7</v>
      </c>
      <c r="D5" s="26" t="s">
        <v>51</v>
      </c>
      <c r="E5" s="160">
        <v>0</v>
      </c>
      <c r="F5" s="27" t="s">
        <v>161</v>
      </c>
      <c r="G5" s="290" t="s">
        <v>52</v>
      </c>
      <c r="H5" s="291"/>
      <c r="I5" s="292"/>
      <c r="J5" s="28" t="s">
        <v>208</v>
      </c>
      <c r="K5" s="68">
        <v>3</v>
      </c>
      <c r="L5" s="26" t="s">
        <v>51</v>
      </c>
      <c r="M5" s="160">
        <v>2</v>
      </c>
      <c r="N5" s="27" t="s">
        <v>163</v>
      </c>
    </row>
    <row r="6" spans="2:17" s="39" customFormat="1" ht="24.75" customHeight="1" x14ac:dyDescent="0.2">
      <c r="B6" s="165" t="s">
        <v>149</v>
      </c>
      <c r="C6" s="153" t="s">
        <v>212</v>
      </c>
      <c r="D6" s="95" t="s">
        <v>26</v>
      </c>
      <c r="E6" s="154" t="s">
        <v>213</v>
      </c>
      <c r="F6" s="162" t="s">
        <v>217</v>
      </c>
      <c r="G6" s="155">
        <v>0.375</v>
      </c>
      <c r="H6" s="156" t="s">
        <v>89</v>
      </c>
      <c r="I6" s="125">
        <f>G6+I$4</f>
        <v>0.39930555555555558</v>
      </c>
      <c r="J6" s="165" t="s">
        <v>216</v>
      </c>
      <c r="K6" s="153" t="s">
        <v>212</v>
      </c>
      <c r="L6" s="95" t="s">
        <v>26</v>
      </c>
      <c r="M6" s="154" t="s">
        <v>213</v>
      </c>
      <c r="N6" s="162" t="s">
        <v>156</v>
      </c>
      <c r="Q6" s="152"/>
    </row>
    <row r="7" spans="2:17" ht="30.75" customHeight="1" x14ac:dyDescent="0.2">
      <c r="B7" s="46" t="s">
        <v>149</v>
      </c>
      <c r="C7" s="69">
        <v>4</v>
      </c>
      <c r="D7" s="44" t="s">
        <v>51</v>
      </c>
      <c r="E7" s="161">
        <v>0</v>
      </c>
      <c r="F7" s="45" t="s">
        <v>153</v>
      </c>
      <c r="G7" s="290" t="s">
        <v>60</v>
      </c>
      <c r="H7" s="291"/>
      <c r="I7" s="292"/>
      <c r="J7" s="46" t="s">
        <v>216</v>
      </c>
      <c r="K7" s="69">
        <v>3</v>
      </c>
      <c r="L7" s="44" t="s">
        <v>51</v>
      </c>
      <c r="M7" s="161">
        <v>0</v>
      </c>
      <c r="N7" s="163" t="s">
        <v>156</v>
      </c>
    </row>
    <row r="8" spans="2:17" s="39" customFormat="1" ht="24.75" customHeight="1" x14ac:dyDescent="0.2">
      <c r="B8" s="165" t="s">
        <v>160</v>
      </c>
      <c r="C8" s="153" t="s">
        <v>212</v>
      </c>
      <c r="D8" s="95" t="s">
        <v>26</v>
      </c>
      <c r="E8" s="154" t="s">
        <v>213</v>
      </c>
      <c r="F8" s="162" t="s">
        <v>161</v>
      </c>
      <c r="G8" s="157">
        <f>I6+H$4</f>
        <v>0.40277777777777779</v>
      </c>
      <c r="H8" s="156" t="s">
        <v>89</v>
      </c>
      <c r="I8" s="125">
        <f>G8+I$4</f>
        <v>0.42708333333333337</v>
      </c>
      <c r="J8" s="165" t="s">
        <v>163</v>
      </c>
      <c r="K8" s="153" t="s">
        <v>212</v>
      </c>
      <c r="L8" s="95" t="s">
        <v>26</v>
      </c>
      <c r="M8" s="154" t="s">
        <v>213</v>
      </c>
      <c r="N8" s="162" t="s">
        <v>208</v>
      </c>
      <c r="Q8" s="152"/>
    </row>
    <row r="9" spans="2:17" ht="30.75" customHeight="1" x14ac:dyDescent="0.2">
      <c r="B9" s="46" t="s">
        <v>165</v>
      </c>
      <c r="C9" s="69">
        <v>2</v>
      </c>
      <c r="D9" s="44" t="s">
        <v>51</v>
      </c>
      <c r="E9" s="161">
        <v>4</v>
      </c>
      <c r="F9" s="45" t="s">
        <v>167</v>
      </c>
      <c r="G9" s="301" t="s">
        <v>54</v>
      </c>
      <c r="H9" s="302"/>
      <c r="I9" s="303"/>
      <c r="J9" s="46" t="s">
        <v>160</v>
      </c>
      <c r="K9" s="69">
        <v>1</v>
      </c>
      <c r="L9" s="44" t="s">
        <v>51</v>
      </c>
      <c r="M9" s="161">
        <v>1</v>
      </c>
      <c r="N9" s="45" t="s">
        <v>208</v>
      </c>
    </row>
    <row r="10" spans="2:17" s="39" customFormat="1" ht="24.75" customHeight="1" x14ac:dyDescent="0.2">
      <c r="B10" s="165" t="s">
        <v>154</v>
      </c>
      <c r="C10" s="153" t="s">
        <v>212</v>
      </c>
      <c r="D10" s="95" t="s">
        <v>26</v>
      </c>
      <c r="E10" s="154" t="s">
        <v>213</v>
      </c>
      <c r="F10" s="162" t="s">
        <v>149</v>
      </c>
      <c r="G10" s="157">
        <f>I8+H$4*1</f>
        <v>0.43055555555555558</v>
      </c>
      <c r="H10" s="156" t="s">
        <v>89</v>
      </c>
      <c r="I10" s="125">
        <f>G10+I$4</f>
        <v>0.45486111111111116</v>
      </c>
      <c r="J10" s="165" t="s">
        <v>217</v>
      </c>
      <c r="K10" s="153" t="s">
        <v>212</v>
      </c>
      <c r="L10" s="95" t="s">
        <v>26</v>
      </c>
      <c r="M10" s="154" t="s">
        <v>213</v>
      </c>
      <c r="N10" s="162" t="s">
        <v>152</v>
      </c>
    </row>
    <row r="11" spans="2:17" ht="30.75" customHeight="1" x14ac:dyDescent="0.2">
      <c r="B11" s="28" t="s">
        <v>149</v>
      </c>
      <c r="C11" s="68">
        <v>3</v>
      </c>
      <c r="D11" s="26" t="s">
        <v>51</v>
      </c>
      <c r="E11" s="160">
        <v>0</v>
      </c>
      <c r="F11" s="27" t="s">
        <v>154</v>
      </c>
      <c r="G11" s="290" t="s">
        <v>53</v>
      </c>
      <c r="H11" s="291"/>
      <c r="I11" s="292"/>
      <c r="J11" s="28" t="s">
        <v>217</v>
      </c>
      <c r="K11" s="68">
        <v>3</v>
      </c>
      <c r="L11" s="26" t="s">
        <v>51</v>
      </c>
      <c r="M11" s="160">
        <v>1</v>
      </c>
      <c r="N11" s="27" t="s">
        <v>152</v>
      </c>
    </row>
    <row r="12" spans="2:17" s="39" customFormat="1" ht="24.75" customHeight="1" x14ac:dyDescent="0.2">
      <c r="B12" s="165" t="s">
        <v>165</v>
      </c>
      <c r="C12" s="153" t="s">
        <v>212</v>
      </c>
      <c r="D12" s="95" t="s">
        <v>26</v>
      </c>
      <c r="E12" s="154" t="s">
        <v>213</v>
      </c>
      <c r="F12" s="162" t="s">
        <v>167</v>
      </c>
      <c r="G12" s="157">
        <f>I10+H$4</f>
        <v>0.45833333333333337</v>
      </c>
      <c r="H12" s="156" t="s">
        <v>89</v>
      </c>
      <c r="I12" s="125">
        <f>G12+I$4</f>
        <v>0.48263888888888895</v>
      </c>
      <c r="J12" s="165" t="s">
        <v>162</v>
      </c>
      <c r="K12" s="153" t="s">
        <v>212</v>
      </c>
      <c r="L12" s="95" t="s">
        <v>26</v>
      </c>
      <c r="M12" s="154" t="s">
        <v>213</v>
      </c>
      <c r="N12" s="162" t="s">
        <v>160</v>
      </c>
    </row>
    <row r="13" spans="2:17" ht="30.75" customHeight="1" x14ac:dyDescent="0.2">
      <c r="B13" s="46" t="s">
        <v>161</v>
      </c>
      <c r="C13" s="69">
        <v>0</v>
      </c>
      <c r="D13" s="44" t="s">
        <v>51</v>
      </c>
      <c r="E13" s="161">
        <v>10</v>
      </c>
      <c r="F13" s="45" t="s">
        <v>165</v>
      </c>
      <c r="G13" s="301" t="s">
        <v>55</v>
      </c>
      <c r="H13" s="302"/>
      <c r="I13" s="303"/>
      <c r="J13" s="46" t="s">
        <v>163</v>
      </c>
      <c r="K13" s="69">
        <v>5</v>
      </c>
      <c r="L13" s="44" t="s">
        <v>51</v>
      </c>
      <c r="M13" s="161">
        <v>0</v>
      </c>
      <c r="N13" s="45" t="s">
        <v>167</v>
      </c>
    </row>
    <row r="14" spans="2:17" s="39" customFormat="1" ht="24.75" customHeight="1" x14ac:dyDescent="0.2">
      <c r="B14" s="165" t="s">
        <v>152</v>
      </c>
      <c r="C14" s="153" t="s">
        <v>212</v>
      </c>
      <c r="D14" s="95" t="s">
        <v>26</v>
      </c>
      <c r="E14" s="154" t="s">
        <v>213</v>
      </c>
      <c r="F14" s="162" t="s">
        <v>216</v>
      </c>
      <c r="G14" s="157">
        <f>I12+H$4*1</f>
        <v>0.48611111111111116</v>
      </c>
      <c r="H14" s="156" t="s">
        <v>89</v>
      </c>
      <c r="I14" s="125">
        <f>G14+I$4</f>
        <v>0.51041666666666674</v>
      </c>
      <c r="J14" s="165" t="s">
        <v>156</v>
      </c>
      <c r="K14" s="153" t="s">
        <v>212</v>
      </c>
      <c r="L14" s="95" t="s">
        <v>26</v>
      </c>
      <c r="M14" s="154" t="s">
        <v>213</v>
      </c>
      <c r="N14" s="162" t="s">
        <v>154</v>
      </c>
    </row>
    <row r="15" spans="2:17" ht="30.75" customHeight="1" x14ac:dyDescent="0.2">
      <c r="B15" s="46" t="s">
        <v>216</v>
      </c>
      <c r="C15" s="69">
        <v>4</v>
      </c>
      <c r="D15" s="44" t="s">
        <v>51</v>
      </c>
      <c r="E15" s="161">
        <v>0</v>
      </c>
      <c r="F15" s="45" t="s">
        <v>152</v>
      </c>
      <c r="G15" s="290" t="s">
        <v>61</v>
      </c>
      <c r="H15" s="291"/>
      <c r="I15" s="292"/>
      <c r="J15" s="46" t="s">
        <v>156</v>
      </c>
      <c r="K15" s="68">
        <v>0</v>
      </c>
      <c r="L15" s="26" t="s">
        <v>51</v>
      </c>
      <c r="M15" s="160">
        <v>1</v>
      </c>
      <c r="N15" s="45" t="s">
        <v>154</v>
      </c>
    </row>
    <row r="16" spans="2:17" s="39" customFormat="1" ht="24.75" customHeight="1" thickBot="1" x14ac:dyDescent="0.25">
      <c r="B16" s="166" t="s">
        <v>161</v>
      </c>
      <c r="C16" s="153" t="s">
        <v>212</v>
      </c>
      <c r="D16" s="96" t="s">
        <v>26</v>
      </c>
      <c r="E16" s="154" t="s">
        <v>213</v>
      </c>
      <c r="F16" s="164" t="s">
        <v>165</v>
      </c>
      <c r="G16" s="158">
        <f>I14+H$4</f>
        <v>0.51388888888888895</v>
      </c>
      <c r="H16" s="159" t="s">
        <v>89</v>
      </c>
      <c r="I16" s="126">
        <f>G16+I$4</f>
        <v>0.53819444444444453</v>
      </c>
      <c r="J16" s="166" t="s">
        <v>167</v>
      </c>
      <c r="K16" s="153" t="s">
        <v>212</v>
      </c>
      <c r="L16" s="96" t="s">
        <v>26</v>
      </c>
      <c r="M16" s="154" t="s">
        <v>213</v>
      </c>
      <c r="N16" s="164" t="s">
        <v>163</v>
      </c>
    </row>
    <row r="17" spans="2:14" ht="17.25" customHeight="1" thickTop="1" x14ac:dyDescent="0.2">
      <c r="B17" s="29"/>
      <c r="C17" s="30"/>
      <c r="D17" s="30"/>
      <c r="E17" s="31"/>
      <c r="F17" s="30"/>
      <c r="G17" s="32"/>
      <c r="H17" s="33"/>
      <c r="I17" s="34"/>
      <c r="J17" s="29"/>
      <c r="K17" s="30"/>
      <c r="L17" s="30"/>
      <c r="M17" s="31"/>
      <c r="N17" s="30"/>
    </row>
    <row r="18" spans="2:14" ht="33" customHeight="1" x14ac:dyDescent="0.2">
      <c r="B18" s="35"/>
      <c r="C18" s="48"/>
      <c r="D18" s="36"/>
      <c r="E18" s="37"/>
      <c r="F18" s="36"/>
      <c r="G18" s="38"/>
      <c r="H18" s="39"/>
      <c r="I18" s="82"/>
      <c r="J18" s="48" t="s">
        <v>218</v>
      </c>
      <c r="K18" s="36"/>
      <c r="L18" s="36"/>
      <c r="M18" s="37"/>
      <c r="N18" s="36"/>
    </row>
    <row r="19" spans="2:14" ht="21" customHeight="1" x14ac:dyDescent="0.2">
      <c r="B19" s="35"/>
      <c r="C19" s="36"/>
      <c r="D19" s="36"/>
      <c r="E19" s="37"/>
      <c r="F19" s="36"/>
      <c r="G19" s="38"/>
      <c r="H19" s="39"/>
      <c r="I19" s="40"/>
      <c r="J19" s="41"/>
      <c r="K19" s="36"/>
      <c r="L19" s="36"/>
      <c r="M19" s="37"/>
      <c r="N19" s="36"/>
    </row>
    <row r="20" spans="2:14" ht="16.2" x14ac:dyDescent="0.2">
      <c r="B20" s="1" t="s">
        <v>27</v>
      </c>
      <c r="C20" s="42"/>
      <c r="D20" s="42"/>
      <c r="E20" s="42"/>
      <c r="F20" s="43"/>
      <c r="G20" s="43"/>
      <c r="H20" s="43"/>
      <c r="I20" s="42"/>
      <c r="J20" s="43"/>
      <c r="K20" s="42"/>
      <c r="L20" s="42"/>
      <c r="M20" s="42"/>
      <c r="N20" s="43"/>
    </row>
    <row r="21" spans="2:14" ht="16.2" x14ac:dyDescent="0.2">
      <c r="B21" s="1" t="s">
        <v>28</v>
      </c>
      <c r="C21" s="42"/>
      <c r="D21" s="42"/>
      <c r="E21" s="42"/>
      <c r="F21" s="43"/>
      <c r="G21" s="43"/>
      <c r="H21" s="43"/>
      <c r="I21" s="42"/>
      <c r="J21" s="43"/>
      <c r="K21" s="42"/>
      <c r="L21" s="42"/>
      <c r="M21" s="42"/>
      <c r="N21" s="43"/>
    </row>
    <row r="22" spans="2:14" x14ac:dyDescent="0.2">
      <c r="B22" s="43"/>
      <c r="C22" s="42"/>
      <c r="D22" s="42"/>
      <c r="E22" s="42"/>
      <c r="F22" s="43"/>
      <c r="G22" s="43"/>
      <c r="H22" s="43"/>
      <c r="I22" s="42"/>
      <c r="J22" s="43"/>
      <c r="K22" s="42"/>
      <c r="L22" s="42"/>
      <c r="M22" s="42"/>
      <c r="N22" s="43"/>
    </row>
    <row r="23" spans="2:14" ht="16.2" x14ac:dyDescent="0.2">
      <c r="B23" s="83"/>
      <c r="C23" s="84"/>
      <c r="D23" s="84"/>
      <c r="E23" s="84"/>
      <c r="F23" s="85"/>
      <c r="G23" s="85"/>
      <c r="H23" s="85"/>
      <c r="I23" s="84"/>
      <c r="J23" s="85"/>
      <c r="K23" s="84"/>
      <c r="L23" s="84"/>
      <c r="M23" s="84"/>
      <c r="N23" s="85"/>
    </row>
  </sheetData>
  <mergeCells count="11">
    <mergeCell ref="G15:I15"/>
    <mergeCell ref="B1:N1"/>
    <mergeCell ref="K2:M2"/>
    <mergeCell ref="B3:F3"/>
    <mergeCell ref="G3:I3"/>
    <mergeCell ref="J3:N3"/>
    <mergeCell ref="G5:I5"/>
    <mergeCell ref="G7:I7"/>
    <mergeCell ref="G9:I9"/>
    <mergeCell ref="G11:I11"/>
    <mergeCell ref="G13:I13"/>
  </mergeCells>
  <phoneticPr fontId="6"/>
  <pageMargins left="0.39370078740157483" right="0.39370078740157483" top="0.39370078740157483" bottom="0.39370078740157483" header="0.3543307086614173" footer="0.3543307086614173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Q23"/>
  <sheetViews>
    <sheetView zoomScale="80" zoomScaleNormal="80" zoomScaleSheetLayoutView="75" workbookViewId="0">
      <selection activeCell="Q19" sqref="Q19"/>
    </sheetView>
  </sheetViews>
  <sheetFormatPr defaultRowHeight="13.2" x14ac:dyDescent="0.2"/>
  <cols>
    <col min="1" max="1" width="0.6640625" customWidth="1"/>
    <col min="2" max="2" width="21.88671875" customWidth="1"/>
    <col min="3" max="3" width="6.6640625" customWidth="1"/>
    <col min="4" max="4" width="4.6640625" customWidth="1"/>
    <col min="5" max="5" width="7.109375" customWidth="1"/>
    <col min="6" max="6" width="21.88671875" customWidth="1"/>
    <col min="7" max="7" width="5.6640625" customWidth="1"/>
    <col min="8" max="8" width="2.44140625" customWidth="1"/>
    <col min="9" max="9" width="5.6640625" customWidth="1"/>
    <col min="10" max="10" width="21.88671875" customWidth="1"/>
    <col min="11" max="11" width="6.6640625" customWidth="1"/>
    <col min="12" max="12" width="4.6640625" customWidth="1"/>
    <col min="13" max="13" width="6.6640625" customWidth="1"/>
    <col min="14" max="14" width="21.88671875" customWidth="1"/>
    <col min="15" max="15" width="1.44140625" customWidth="1"/>
  </cols>
  <sheetData>
    <row r="1" spans="2:17" ht="30" customHeight="1" x14ac:dyDescent="0.2">
      <c r="B1" s="293" t="s">
        <v>142</v>
      </c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</row>
    <row r="2" spans="2:17" ht="30" customHeight="1" thickBot="1" x14ac:dyDescent="0.3">
      <c r="B2" s="3" t="s">
        <v>211</v>
      </c>
      <c r="C2" s="16"/>
      <c r="D2" s="16"/>
      <c r="E2" s="17"/>
      <c r="F2" s="151"/>
      <c r="G2" s="49"/>
      <c r="I2" s="16"/>
      <c r="J2" s="18"/>
      <c r="K2" s="294">
        <v>44303</v>
      </c>
      <c r="L2" s="294"/>
      <c r="M2" s="294"/>
      <c r="N2" s="118">
        <f>K2</f>
        <v>44303</v>
      </c>
    </row>
    <row r="3" spans="2:17" ht="26.25" customHeight="1" thickTop="1" x14ac:dyDescent="0.2">
      <c r="B3" s="295" t="s">
        <v>22</v>
      </c>
      <c r="C3" s="296"/>
      <c r="D3" s="296"/>
      <c r="E3" s="296"/>
      <c r="F3" s="297"/>
      <c r="G3" s="298" t="s">
        <v>23</v>
      </c>
      <c r="H3" s="299"/>
      <c r="I3" s="300"/>
      <c r="J3" s="295" t="s">
        <v>24</v>
      </c>
      <c r="K3" s="296"/>
      <c r="L3" s="296"/>
      <c r="M3" s="296"/>
      <c r="N3" s="297"/>
    </row>
    <row r="4" spans="2:17" ht="22.5" customHeight="1" x14ac:dyDescent="0.2">
      <c r="B4" s="19" t="s">
        <v>13</v>
      </c>
      <c r="C4" s="20" t="s">
        <v>25</v>
      </c>
      <c r="D4" s="21"/>
      <c r="E4" s="22" t="s">
        <v>25</v>
      </c>
      <c r="F4" s="23" t="s">
        <v>13</v>
      </c>
      <c r="G4" s="81"/>
      <c r="H4" s="87">
        <v>3.472222222222222E-3</v>
      </c>
      <c r="I4" s="88">
        <v>2.4305555555555556E-2</v>
      </c>
      <c r="J4" s="24" t="s">
        <v>13</v>
      </c>
      <c r="K4" s="25" t="s">
        <v>25</v>
      </c>
      <c r="L4" s="21"/>
      <c r="M4" s="22" t="s">
        <v>25</v>
      </c>
      <c r="N4" s="47" t="s">
        <v>13</v>
      </c>
    </row>
    <row r="5" spans="2:17" ht="30.75" customHeight="1" x14ac:dyDescent="0.2">
      <c r="B5" s="28" t="s">
        <v>206</v>
      </c>
      <c r="C5" s="160">
        <v>5</v>
      </c>
      <c r="D5" s="26" t="s">
        <v>51</v>
      </c>
      <c r="E5" s="160">
        <v>0</v>
      </c>
      <c r="F5" s="27" t="s">
        <v>207</v>
      </c>
      <c r="G5" s="290" t="s">
        <v>52</v>
      </c>
      <c r="H5" s="291"/>
      <c r="I5" s="292"/>
      <c r="J5" s="28" t="s">
        <v>152</v>
      </c>
      <c r="K5" s="68">
        <v>2</v>
      </c>
      <c r="L5" s="26" t="s">
        <v>51</v>
      </c>
      <c r="M5" s="160">
        <v>8</v>
      </c>
      <c r="N5" s="27" t="s">
        <v>154</v>
      </c>
    </row>
    <row r="6" spans="2:17" s="39" customFormat="1" ht="24.75" customHeight="1" x14ac:dyDescent="0.2">
      <c r="B6" s="165" t="s">
        <v>156</v>
      </c>
      <c r="C6" s="153" t="s">
        <v>212</v>
      </c>
      <c r="D6" s="95" t="s">
        <v>26</v>
      </c>
      <c r="E6" s="154" t="s">
        <v>213</v>
      </c>
      <c r="F6" s="162" t="s">
        <v>157</v>
      </c>
      <c r="G6" s="155">
        <v>0.375</v>
      </c>
      <c r="H6" s="156" t="s">
        <v>89</v>
      </c>
      <c r="I6" s="125">
        <f>G6+I$4</f>
        <v>0.39930555555555558</v>
      </c>
      <c r="J6" s="165" t="s">
        <v>158</v>
      </c>
      <c r="K6" s="153" t="s">
        <v>212</v>
      </c>
      <c r="L6" s="95" t="s">
        <v>26</v>
      </c>
      <c r="M6" s="154" t="s">
        <v>213</v>
      </c>
      <c r="N6" s="162" t="s">
        <v>216</v>
      </c>
      <c r="Q6" s="152"/>
    </row>
    <row r="7" spans="2:17" ht="30.75" customHeight="1" x14ac:dyDescent="0.2">
      <c r="B7" s="46" t="s">
        <v>208</v>
      </c>
      <c r="C7" s="69">
        <v>3</v>
      </c>
      <c r="D7" s="44" t="s">
        <v>90</v>
      </c>
      <c r="E7" s="161">
        <v>1</v>
      </c>
      <c r="F7" s="45" t="s">
        <v>164</v>
      </c>
      <c r="G7" s="290" t="s">
        <v>60</v>
      </c>
      <c r="H7" s="291"/>
      <c r="I7" s="292"/>
      <c r="J7" s="46" t="s">
        <v>168</v>
      </c>
      <c r="K7" s="69">
        <v>0</v>
      </c>
      <c r="L7" s="44" t="s">
        <v>51</v>
      </c>
      <c r="M7" s="161">
        <v>5</v>
      </c>
      <c r="N7" s="163" t="s">
        <v>116</v>
      </c>
    </row>
    <row r="8" spans="2:17" s="39" customFormat="1" ht="24.75" customHeight="1" x14ac:dyDescent="0.2">
      <c r="B8" s="165" t="s">
        <v>149</v>
      </c>
      <c r="C8" s="153" t="s">
        <v>212</v>
      </c>
      <c r="D8" s="95" t="s">
        <v>26</v>
      </c>
      <c r="E8" s="154" t="s">
        <v>213</v>
      </c>
      <c r="F8" s="162" t="s">
        <v>207</v>
      </c>
      <c r="G8" s="157">
        <f>I6+H$4</f>
        <v>0.40277777777777779</v>
      </c>
      <c r="H8" s="156" t="s">
        <v>89</v>
      </c>
      <c r="I8" s="125">
        <f>G8+I$4</f>
        <v>0.42708333333333337</v>
      </c>
      <c r="J8" s="165" t="s">
        <v>154</v>
      </c>
      <c r="K8" s="153" t="s">
        <v>212</v>
      </c>
      <c r="L8" s="95" t="s">
        <v>26</v>
      </c>
      <c r="M8" s="154" t="s">
        <v>213</v>
      </c>
      <c r="N8" s="162" t="s">
        <v>152</v>
      </c>
      <c r="Q8" s="152"/>
    </row>
    <row r="9" spans="2:17" ht="30.75" customHeight="1" x14ac:dyDescent="0.2">
      <c r="B9" s="46" t="s">
        <v>156</v>
      </c>
      <c r="C9" s="69">
        <v>1</v>
      </c>
      <c r="D9" s="44" t="s">
        <v>90</v>
      </c>
      <c r="E9" s="161">
        <v>1</v>
      </c>
      <c r="F9" s="45" t="s">
        <v>157</v>
      </c>
      <c r="G9" s="301" t="s">
        <v>54</v>
      </c>
      <c r="H9" s="302"/>
      <c r="I9" s="303"/>
      <c r="J9" s="46" t="s">
        <v>209</v>
      </c>
      <c r="K9" s="69">
        <v>0</v>
      </c>
      <c r="L9" s="44" t="s">
        <v>51</v>
      </c>
      <c r="M9" s="161">
        <v>6</v>
      </c>
      <c r="N9" s="45" t="s">
        <v>151</v>
      </c>
    </row>
    <row r="10" spans="2:17" s="39" customFormat="1" ht="24.75" customHeight="1" x14ac:dyDescent="0.2">
      <c r="B10" s="165" t="s">
        <v>164</v>
      </c>
      <c r="C10" s="153" t="s">
        <v>212</v>
      </c>
      <c r="D10" s="95" t="s">
        <v>26</v>
      </c>
      <c r="E10" s="154" t="s">
        <v>213</v>
      </c>
      <c r="F10" s="162" t="s">
        <v>208</v>
      </c>
      <c r="G10" s="157">
        <f>I8+H$4*1</f>
        <v>0.43055555555555558</v>
      </c>
      <c r="H10" s="156" t="s">
        <v>89</v>
      </c>
      <c r="I10" s="125">
        <f>G10+I$4</f>
        <v>0.45486111111111116</v>
      </c>
      <c r="J10" s="165" t="s">
        <v>168</v>
      </c>
      <c r="K10" s="153" t="s">
        <v>212</v>
      </c>
      <c r="L10" s="95" t="s">
        <v>26</v>
      </c>
      <c r="M10" s="154" t="s">
        <v>213</v>
      </c>
      <c r="N10" s="162" t="s">
        <v>116</v>
      </c>
    </row>
    <row r="11" spans="2:17" ht="30.75" customHeight="1" x14ac:dyDescent="0.2">
      <c r="B11" s="28" t="s">
        <v>149</v>
      </c>
      <c r="C11" s="68">
        <v>5</v>
      </c>
      <c r="D11" s="26" t="s">
        <v>51</v>
      </c>
      <c r="E11" s="160">
        <v>0</v>
      </c>
      <c r="F11" s="27" t="s">
        <v>152</v>
      </c>
      <c r="G11" s="290" t="s">
        <v>53</v>
      </c>
      <c r="H11" s="291"/>
      <c r="I11" s="292"/>
      <c r="J11" s="28" t="s">
        <v>207</v>
      </c>
      <c r="K11" s="68">
        <v>1</v>
      </c>
      <c r="L11" s="26" t="s">
        <v>51</v>
      </c>
      <c r="M11" s="160">
        <v>7</v>
      </c>
      <c r="N11" s="27" t="s">
        <v>154</v>
      </c>
    </row>
    <row r="12" spans="2:17" s="39" customFormat="1" ht="24.75" customHeight="1" x14ac:dyDescent="0.2">
      <c r="B12" s="165" t="s">
        <v>157</v>
      </c>
      <c r="C12" s="153" t="s">
        <v>212</v>
      </c>
      <c r="D12" s="95" t="s">
        <v>26</v>
      </c>
      <c r="E12" s="154" t="s">
        <v>213</v>
      </c>
      <c r="F12" s="162" t="s">
        <v>156</v>
      </c>
      <c r="G12" s="157">
        <f>I10+H$4</f>
        <v>0.45833333333333337</v>
      </c>
      <c r="H12" s="156" t="s">
        <v>89</v>
      </c>
      <c r="I12" s="125">
        <f>G12+I$4</f>
        <v>0.48263888888888895</v>
      </c>
      <c r="J12" s="165" t="s">
        <v>214</v>
      </c>
      <c r="K12" s="153" t="s">
        <v>212</v>
      </c>
      <c r="L12" s="95" t="s">
        <v>26</v>
      </c>
      <c r="M12" s="154" t="s">
        <v>213</v>
      </c>
      <c r="N12" s="162" t="s">
        <v>210</v>
      </c>
    </row>
    <row r="13" spans="2:17" ht="30.75" customHeight="1" x14ac:dyDescent="0.2">
      <c r="B13" s="46" t="s">
        <v>208</v>
      </c>
      <c r="C13" s="69">
        <v>4</v>
      </c>
      <c r="D13" s="44" t="s">
        <v>51</v>
      </c>
      <c r="E13" s="161">
        <v>1</v>
      </c>
      <c r="F13" s="45" t="s">
        <v>168</v>
      </c>
      <c r="G13" s="301" t="s">
        <v>55</v>
      </c>
      <c r="H13" s="302"/>
      <c r="I13" s="303"/>
      <c r="J13" s="46" t="s">
        <v>116</v>
      </c>
      <c r="K13" s="69">
        <v>2</v>
      </c>
      <c r="L13" s="44" t="s">
        <v>51</v>
      </c>
      <c r="M13" s="161">
        <v>0</v>
      </c>
      <c r="N13" s="45" t="s">
        <v>164</v>
      </c>
    </row>
    <row r="14" spans="2:17" s="39" customFormat="1" ht="24.75" customHeight="1" x14ac:dyDescent="0.2">
      <c r="B14" s="165" t="s">
        <v>152</v>
      </c>
      <c r="C14" s="153" t="s">
        <v>212</v>
      </c>
      <c r="D14" s="95" t="s">
        <v>26</v>
      </c>
      <c r="E14" s="154" t="s">
        <v>213</v>
      </c>
      <c r="F14" s="162" t="s">
        <v>149</v>
      </c>
      <c r="G14" s="157">
        <f>I12+H$4*1</f>
        <v>0.48611111111111116</v>
      </c>
      <c r="H14" s="156" t="s">
        <v>89</v>
      </c>
      <c r="I14" s="125">
        <f>G14+I$4</f>
        <v>0.51041666666666674</v>
      </c>
      <c r="J14" s="165" t="s">
        <v>207</v>
      </c>
      <c r="K14" s="153" t="s">
        <v>212</v>
      </c>
      <c r="L14" s="95" t="s">
        <v>26</v>
      </c>
      <c r="M14" s="154" t="s">
        <v>213</v>
      </c>
      <c r="N14" s="162" t="s">
        <v>154</v>
      </c>
    </row>
    <row r="15" spans="2:17" ht="30.75" customHeight="1" x14ac:dyDescent="0.2">
      <c r="B15" s="46" t="s">
        <v>156</v>
      </c>
      <c r="C15" s="69">
        <v>2</v>
      </c>
      <c r="D15" s="44" t="s">
        <v>51</v>
      </c>
      <c r="E15" s="161">
        <v>2</v>
      </c>
      <c r="F15" s="45" t="s">
        <v>210</v>
      </c>
      <c r="G15" s="290" t="s">
        <v>61</v>
      </c>
      <c r="H15" s="291"/>
      <c r="I15" s="292"/>
      <c r="J15" s="46" t="s">
        <v>157</v>
      </c>
      <c r="K15" s="68">
        <v>0</v>
      </c>
      <c r="L15" s="26" t="s">
        <v>51</v>
      </c>
      <c r="M15" s="160">
        <v>8</v>
      </c>
      <c r="N15" s="45" t="s">
        <v>151</v>
      </c>
    </row>
    <row r="16" spans="2:17" s="39" customFormat="1" ht="24.75" customHeight="1" thickBot="1" x14ac:dyDescent="0.25">
      <c r="B16" s="166" t="s">
        <v>208</v>
      </c>
      <c r="C16" s="153" t="s">
        <v>212</v>
      </c>
      <c r="D16" s="96" t="s">
        <v>26</v>
      </c>
      <c r="E16" s="154" t="s">
        <v>213</v>
      </c>
      <c r="F16" s="164" t="s">
        <v>168</v>
      </c>
      <c r="G16" s="158">
        <f>I14+H$4</f>
        <v>0.51388888888888895</v>
      </c>
      <c r="H16" s="159" t="s">
        <v>89</v>
      </c>
      <c r="I16" s="126">
        <f>G16+I$4</f>
        <v>0.53819444444444453</v>
      </c>
      <c r="J16" s="166" t="s">
        <v>116</v>
      </c>
      <c r="K16" s="153" t="s">
        <v>212</v>
      </c>
      <c r="L16" s="96" t="s">
        <v>26</v>
      </c>
      <c r="M16" s="154" t="s">
        <v>213</v>
      </c>
      <c r="N16" s="164" t="s">
        <v>164</v>
      </c>
    </row>
    <row r="17" spans="2:14" ht="17.25" customHeight="1" thickTop="1" x14ac:dyDescent="0.2">
      <c r="B17" s="29"/>
      <c r="C17" s="30"/>
      <c r="D17" s="30"/>
      <c r="E17" s="31"/>
      <c r="F17" s="30"/>
      <c r="G17" s="32"/>
      <c r="H17" s="33"/>
      <c r="I17" s="34"/>
      <c r="J17" s="29"/>
      <c r="K17" s="30"/>
      <c r="L17" s="30"/>
      <c r="M17" s="31"/>
      <c r="N17" s="30"/>
    </row>
    <row r="18" spans="2:14" ht="33" customHeight="1" x14ac:dyDescent="0.2">
      <c r="B18" s="35"/>
      <c r="C18" s="48"/>
      <c r="D18" s="36"/>
      <c r="E18" s="37"/>
      <c r="F18" s="36"/>
      <c r="G18" s="38"/>
      <c r="H18" s="39"/>
      <c r="I18" s="82"/>
      <c r="J18" s="48" t="s">
        <v>218</v>
      </c>
      <c r="K18" s="36"/>
      <c r="L18" s="36"/>
      <c r="M18" s="37"/>
      <c r="N18" s="36"/>
    </row>
    <row r="19" spans="2:14" ht="21" customHeight="1" x14ac:dyDescent="0.2">
      <c r="B19" s="35"/>
      <c r="C19" s="36"/>
      <c r="D19" s="36"/>
      <c r="E19" s="37"/>
      <c r="F19" s="36"/>
      <c r="G19" s="38"/>
      <c r="H19" s="39"/>
      <c r="I19" s="40"/>
      <c r="J19" s="41"/>
      <c r="K19" s="36"/>
      <c r="L19" s="36"/>
      <c r="M19" s="37"/>
      <c r="N19" s="36"/>
    </row>
    <row r="20" spans="2:14" ht="16.2" x14ac:dyDescent="0.2">
      <c r="B20" s="1" t="s">
        <v>27</v>
      </c>
      <c r="C20" s="42"/>
      <c r="D20" s="42"/>
      <c r="E20" s="42"/>
      <c r="F20" s="43"/>
      <c r="G20" s="43"/>
      <c r="H20" s="43"/>
      <c r="I20" s="42"/>
      <c r="J20" s="43"/>
      <c r="K20" s="42"/>
      <c r="L20" s="42"/>
      <c r="M20" s="42"/>
      <c r="N20" s="43"/>
    </row>
    <row r="21" spans="2:14" ht="16.2" x14ac:dyDescent="0.2">
      <c r="B21" s="1" t="s">
        <v>28</v>
      </c>
      <c r="C21" s="42"/>
      <c r="D21" s="42"/>
      <c r="E21" s="42"/>
      <c r="F21" s="43"/>
      <c r="G21" s="43"/>
      <c r="H21" s="43"/>
      <c r="I21" s="42"/>
      <c r="J21" s="43"/>
      <c r="K21" s="42"/>
      <c r="L21" s="42"/>
      <c r="M21" s="42"/>
      <c r="N21" s="43"/>
    </row>
    <row r="22" spans="2:14" x14ac:dyDescent="0.2">
      <c r="B22" s="43"/>
      <c r="C22" s="42"/>
      <c r="D22" s="42"/>
      <c r="E22" s="42"/>
      <c r="F22" s="43"/>
      <c r="G22" s="43"/>
      <c r="H22" s="43"/>
      <c r="I22" s="42"/>
      <c r="J22" s="43"/>
      <c r="K22" s="42"/>
      <c r="L22" s="42"/>
      <c r="M22" s="42"/>
      <c r="N22" s="43"/>
    </row>
    <row r="23" spans="2:14" ht="16.2" x14ac:dyDescent="0.2">
      <c r="B23" s="83"/>
      <c r="C23" s="84"/>
      <c r="D23" s="84"/>
      <c r="E23" s="84"/>
      <c r="F23" s="85"/>
      <c r="G23" s="85"/>
      <c r="H23" s="85"/>
      <c r="I23" s="84"/>
      <c r="J23" s="85"/>
      <c r="K23" s="84"/>
      <c r="L23" s="84"/>
      <c r="M23" s="84"/>
      <c r="N23" s="85"/>
    </row>
  </sheetData>
  <mergeCells count="11">
    <mergeCell ref="G11:I11"/>
    <mergeCell ref="G13:I13"/>
    <mergeCell ref="G15:I15"/>
    <mergeCell ref="G5:I5"/>
    <mergeCell ref="G7:I7"/>
    <mergeCell ref="G9:I9"/>
    <mergeCell ref="B1:N1"/>
    <mergeCell ref="B3:F3"/>
    <mergeCell ref="G3:I3"/>
    <mergeCell ref="J3:N3"/>
    <mergeCell ref="K2:M2"/>
  </mergeCells>
  <phoneticPr fontId="6"/>
  <pageMargins left="0.59055118110236227" right="0" top="0.39370078740157483" bottom="0.43307086614173229" header="0.27559055118110237" footer="0.35433070866141736"/>
  <pageSetup paperSize="9" orientation="landscape" horizontalDpi="4294967293" verticalDpi="72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E11BC-EB7E-4194-B4EC-F7F68EA4AF83}">
  <dimension ref="A1:AG73"/>
  <sheetViews>
    <sheetView showZeros="0" view="pageBreakPreview" zoomScale="90" zoomScaleNormal="75" zoomScaleSheetLayoutView="90" workbookViewId="0">
      <selection activeCell="AJ13" sqref="AJ13"/>
    </sheetView>
  </sheetViews>
  <sheetFormatPr defaultColWidth="9" defaultRowHeight="13.2" x14ac:dyDescent="0.2"/>
  <cols>
    <col min="1" max="3" width="3.44140625" style="180" customWidth="1"/>
    <col min="4" max="6" width="3.44140625" style="16" customWidth="1"/>
    <col min="7" max="33" width="3.44140625" style="180" customWidth="1"/>
    <col min="34" max="71" width="2.6640625" style="180" customWidth="1"/>
    <col min="72" max="16384" width="9" style="180"/>
  </cols>
  <sheetData>
    <row r="1" spans="1:33" ht="29.25" customHeight="1" x14ac:dyDescent="0.2">
      <c r="A1" s="318" t="s">
        <v>135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8"/>
    </row>
    <row r="2" spans="1:33" ht="23.25" customHeight="1" thickBot="1" x14ac:dyDescent="0.25"/>
    <row r="3" spans="1:33" ht="23.25" customHeight="1" thickTop="1" x14ac:dyDescent="0.2">
      <c r="A3" s="319" t="s">
        <v>34</v>
      </c>
      <c r="B3" s="320"/>
      <c r="C3" s="321"/>
      <c r="D3" s="51" t="s">
        <v>35</v>
      </c>
      <c r="E3" s="177"/>
      <c r="F3" s="52"/>
      <c r="G3" s="53" t="s">
        <v>36</v>
      </c>
      <c r="H3" s="177"/>
      <c r="I3" s="52"/>
      <c r="J3" s="53" t="s">
        <v>37</v>
      </c>
      <c r="K3" s="177"/>
      <c r="L3" s="52"/>
      <c r="M3" s="53" t="s">
        <v>38</v>
      </c>
      <c r="N3" s="177"/>
      <c r="O3" s="52"/>
      <c r="P3" s="53" t="s">
        <v>39</v>
      </c>
      <c r="Q3" s="177"/>
      <c r="R3" s="52"/>
      <c r="S3" s="53" t="s">
        <v>40</v>
      </c>
      <c r="T3" s="177"/>
      <c r="U3" s="52"/>
      <c r="V3" s="53" t="s">
        <v>41</v>
      </c>
      <c r="W3" s="177"/>
      <c r="X3" s="52"/>
      <c r="Y3" s="53" t="s">
        <v>42</v>
      </c>
      <c r="Z3" s="177"/>
      <c r="AA3" s="52"/>
      <c r="AB3" s="53" t="s">
        <v>43</v>
      </c>
      <c r="AC3" s="177"/>
      <c r="AD3" s="177"/>
      <c r="AE3" s="322" t="s">
        <v>34</v>
      </c>
      <c r="AF3" s="323"/>
      <c r="AG3" s="324"/>
    </row>
    <row r="4" spans="1:33" ht="23.25" customHeight="1" thickBot="1" x14ac:dyDescent="0.25">
      <c r="A4" s="325" t="s">
        <v>147</v>
      </c>
      <c r="B4" s="326"/>
      <c r="C4" s="327"/>
      <c r="D4" s="328" t="s">
        <v>169</v>
      </c>
      <c r="E4" s="314"/>
      <c r="F4" s="329"/>
      <c r="G4" s="313" t="s">
        <v>170</v>
      </c>
      <c r="H4" s="314"/>
      <c r="I4" s="314"/>
      <c r="J4" s="313" t="s">
        <v>171</v>
      </c>
      <c r="K4" s="314"/>
      <c r="L4" s="314"/>
      <c r="M4" s="313" t="s">
        <v>172</v>
      </c>
      <c r="N4" s="314"/>
      <c r="O4" s="314"/>
      <c r="P4" s="313" t="s">
        <v>173</v>
      </c>
      <c r="Q4" s="314"/>
      <c r="R4" s="314"/>
      <c r="S4" s="313" t="s">
        <v>174</v>
      </c>
      <c r="T4" s="314"/>
      <c r="U4" s="314"/>
      <c r="V4" s="313" t="s">
        <v>175</v>
      </c>
      <c r="W4" s="314"/>
      <c r="X4" s="314"/>
      <c r="Y4" s="313" t="s">
        <v>176</v>
      </c>
      <c r="Z4" s="314"/>
      <c r="AA4" s="314"/>
      <c r="AB4" s="313" t="s">
        <v>177</v>
      </c>
      <c r="AC4" s="314"/>
      <c r="AD4" s="314"/>
      <c r="AE4" s="315" t="s">
        <v>178</v>
      </c>
      <c r="AF4" s="316"/>
      <c r="AG4" s="317"/>
    </row>
    <row r="5" spans="1:33" ht="23.25" customHeight="1" thickTop="1" x14ac:dyDescent="0.2">
      <c r="A5" s="235" t="s">
        <v>179</v>
      </c>
      <c r="B5" s="236"/>
      <c r="C5" s="237"/>
      <c r="D5" s="330" t="e">
        <v>#VALUE!</v>
      </c>
      <c r="E5" s="330"/>
      <c r="F5" s="331"/>
      <c r="G5" s="330"/>
      <c r="H5" s="330"/>
      <c r="I5" s="332"/>
      <c r="J5" s="330" t="s">
        <v>335</v>
      </c>
      <c r="K5" s="330"/>
      <c r="L5" s="332"/>
      <c r="M5" s="330" t="s">
        <v>334</v>
      </c>
      <c r="N5" s="330"/>
      <c r="O5" s="332"/>
      <c r="P5" s="330" t="s">
        <v>334</v>
      </c>
      <c r="Q5" s="330"/>
      <c r="R5" s="332"/>
      <c r="S5" s="333" t="s">
        <v>379</v>
      </c>
      <c r="T5" s="333"/>
      <c r="U5" s="334"/>
      <c r="V5" s="333" t="s">
        <v>379</v>
      </c>
      <c r="W5" s="333"/>
      <c r="X5" s="334"/>
      <c r="Y5" s="330" t="s">
        <v>342</v>
      </c>
      <c r="Z5" s="330"/>
      <c r="AA5" s="332"/>
      <c r="AB5" s="330" t="s">
        <v>335</v>
      </c>
      <c r="AC5" s="330"/>
      <c r="AD5" s="332"/>
      <c r="AE5" s="238" t="s">
        <v>179</v>
      </c>
      <c r="AF5" s="233"/>
      <c r="AG5" s="234"/>
    </row>
    <row r="6" spans="1:33" ht="23.25" customHeight="1" thickBot="1" x14ac:dyDescent="0.25">
      <c r="A6" s="335" t="s">
        <v>169</v>
      </c>
      <c r="B6" s="336"/>
      <c r="C6" s="337"/>
      <c r="D6" s="239" t="s">
        <v>63</v>
      </c>
      <c r="E6" s="239" t="s">
        <v>63</v>
      </c>
      <c r="F6" s="240" t="s">
        <v>63</v>
      </c>
      <c r="G6" s="338"/>
      <c r="H6" s="339"/>
      <c r="I6" s="340"/>
      <c r="J6" s="341">
        <v>44303</v>
      </c>
      <c r="K6" s="342"/>
      <c r="L6" s="343"/>
      <c r="M6" s="341">
        <v>44317</v>
      </c>
      <c r="N6" s="336"/>
      <c r="O6" s="337"/>
      <c r="P6" s="341">
        <v>44317</v>
      </c>
      <c r="Q6" s="336"/>
      <c r="R6" s="337"/>
      <c r="S6" s="344">
        <v>44523</v>
      </c>
      <c r="T6" s="345"/>
      <c r="U6" s="346"/>
      <c r="V6" s="344">
        <v>44523</v>
      </c>
      <c r="W6" s="345"/>
      <c r="X6" s="346"/>
      <c r="Y6" s="341">
        <v>44492</v>
      </c>
      <c r="Z6" s="336"/>
      <c r="AA6" s="337"/>
      <c r="AB6" s="341">
        <v>44303</v>
      </c>
      <c r="AC6" s="342"/>
      <c r="AD6" s="347"/>
      <c r="AE6" s="348" t="s">
        <v>169</v>
      </c>
      <c r="AF6" s="336"/>
      <c r="AG6" s="337"/>
    </row>
    <row r="7" spans="1:33" ht="23.25" customHeight="1" thickTop="1" x14ac:dyDescent="0.2">
      <c r="A7" s="235" t="s">
        <v>180</v>
      </c>
      <c r="B7" s="233"/>
      <c r="C7" s="234"/>
      <c r="D7" s="330">
        <f>G5</f>
        <v>0</v>
      </c>
      <c r="E7" s="330"/>
      <c r="F7" s="332"/>
      <c r="G7" s="330" t="e">
        <v>#VALUE!</v>
      </c>
      <c r="H7" s="330"/>
      <c r="I7" s="331"/>
      <c r="J7" s="330" t="s">
        <v>334</v>
      </c>
      <c r="K7" s="330"/>
      <c r="L7" s="332"/>
      <c r="M7" s="330" t="s">
        <v>289</v>
      </c>
      <c r="N7" s="330"/>
      <c r="O7" s="332"/>
      <c r="P7" s="330" t="s">
        <v>229</v>
      </c>
      <c r="Q7" s="330"/>
      <c r="R7" s="332"/>
      <c r="S7" s="330" t="s">
        <v>334</v>
      </c>
      <c r="T7" s="330"/>
      <c r="U7" s="332"/>
      <c r="V7" s="330" t="s">
        <v>335</v>
      </c>
      <c r="W7" s="330"/>
      <c r="X7" s="332"/>
      <c r="Y7" s="330" t="s">
        <v>335</v>
      </c>
      <c r="Z7" s="330"/>
      <c r="AA7" s="332"/>
      <c r="AB7" s="330" t="s">
        <v>229</v>
      </c>
      <c r="AC7" s="330"/>
      <c r="AD7" s="330"/>
      <c r="AE7" s="241" t="s">
        <v>180</v>
      </c>
      <c r="AF7" s="242"/>
      <c r="AG7" s="243"/>
    </row>
    <row r="8" spans="1:33" ht="23.25" customHeight="1" thickBot="1" x14ac:dyDescent="0.25">
      <c r="A8" s="335" t="s">
        <v>170</v>
      </c>
      <c r="B8" s="336"/>
      <c r="C8" s="337"/>
      <c r="D8" s="341">
        <f>G6</f>
        <v>0</v>
      </c>
      <c r="E8" s="336"/>
      <c r="F8" s="337"/>
      <c r="G8" s="239" t="s">
        <v>63</v>
      </c>
      <c r="H8" s="239" t="s">
        <v>63</v>
      </c>
      <c r="I8" s="240" t="s">
        <v>63</v>
      </c>
      <c r="J8" s="338">
        <v>44317</v>
      </c>
      <c r="K8" s="349"/>
      <c r="L8" s="350"/>
      <c r="M8" s="341">
        <v>44402</v>
      </c>
      <c r="N8" s="336"/>
      <c r="O8" s="337"/>
      <c r="P8" s="341">
        <v>44345</v>
      </c>
      <c r="Q8" s="336"/>
      <c r="R8" s="337"/>
      <c r="S8" s="341">
        <v>44317</v>
      </c>
      <c r="T8" s="336"/>
      <c r="U8" s="337"/>
      <c r="V8" s="341">
        <v>44303</v>
      </c>
      <c r="W8" s="336"/>
      <c r="X8" s="337"/>
      <c r="Y8" s="341">
        <v>44303</v>
      </c>
      <c r="Z8" s="336"/>
      <c r="AA8" s="337"/>
      <c r="AB8" s="341">
        <v>44345</v>
      </c>
      <c r="AC8" s="336"/>
      <c r="AD8" s="351"/>
      <c r="AE8" s="348" t="s">
        <v>170</v>
      </c>
      <c r="AF8" s="336"/>
      <c r="AG8" s="337"/>
    </row>
    <row r="9" spans="1:33" ht="23.25" customHeight="1" thickTop="1" x14ac:dyDescent="0.2">
      <c r="A9" s="235" t="s">
        <v>181</v>
      </c>
      <c r="B9" s="233"/>
      <c r="C9" s="234"/>
      <c r="D9" s="330" t="str">
        <f>J5</f>
        <v>１節</v>
      </c>
      <c r="E9" s="330"/>
      <c r="F9" s="332"/>
      <c r="G9" s="330" t="str">
        <f>J7</f>
        <v>２節</v>
      </c>
      <c r="H9" s="330"/>
      <c r="I9" s="332"/>
      <c r="J9" s="330" t="e">
        <v>#VALUE!</v>
      </c>
      <c r="K9" s="330"/>
      <c r="L9" s="331"/>
      <c r="M9" s="330" t="s">
        <v>334</v>
      </c>
      <c r="N9" s="330"/>
      <c r="O9" s="332"/>
      <c r="P9" s="330" t="s">
        <v>335</v>
      </c>
      <c r="Q9" s="330"/>
      <c r="R9" s="332"/>
      <c r="S9" s="330" t="s">
        <v>342</v>
      </c>
      <c r="T9" s="330"/>
      <c r="U9" s="332"/>
      <c r="V9" s="330" t="s">
        <v>224</v>
      </c>
      <c r="W9" s="330"/>
      <c r="X9" s="332"/>
      <c r="Y9" s="330" t="s">
        <v>224</v>
      </c>
      <c r="Z9" s="330"/>
      <c r="AA9" s="332"/>
      <c r="AB9" s="330" t="s">
        <v>342</v>
      </c>
      <c r="AC9" s="330"/>
      <c r="AD9" s="332"/>
      <c r="AE9" s="241" t="s">
        <v>181</v>
      </c>
      <c r="AF9" s="242"/>
      <c r="AG9" s="243"/>
    </row>
    <row r="10" spans="1:33" ht="23.25" customHeight="1" thickBot="1" x14ac:dyDescent="0.25">
      <c r="A10" s="335" t="s">
        <v>171</v>
      </c>
      <c r="B10" s="353"/>
      <c r="C10" s="354"/>
      <c r="D10" s="341">
        <f>J6</f>
        <v>44303</v>
      </c>
      <c r="E10" s="336"/>
      <c r="F10" s="337"/>
      <c r="G10" s="341">
        <f>J8</f>
        <v>44317</v>
      </c>
      <c r="H10" s="336"/>
      <c r="I10" s="337"/>
      <c r="J10" s="273" t="s">
        <v>63</v>
      </c>
      <c r="K10" s="273" t="s">
        <v>63</v>
      </c>
      <c r="L10" s="274" t="s">
        <v>63</v>
      </c>
      <c r="M10" s="338">
        <v>44317</v>
      </c>
      <c r="N10" s="349"/>
      <c r="O10" s="350"/>
      <c r="P10" s="341">
        <v>44303</v>
      </c>
      <c r="Q10" s="342"/>
      <c r="R10" s="343"/>
      <c r="S10" s="341">
        <v>44472</v>
      </c>
      <c r="T10" s="336"/>
      <c r="U10" s="337"/>
      <c r="V10" s="341">
        <v>44331</v>
      </c>
      <c r="W10" s="342"/>
      <c r="X10" s="343"/>
      <c r="Y10" s="341">
        <v>44331</v>
      </c>
      <c r="Z10" s="336"/>
      <c r="AA10" s="337"/>
      <c r="AB10" s="341">
        <v>44472</v>
      </c>
      <c r="AC10" s="336"/>
      <c r="AD10" s="351"/>
      <c r="AE10" s="348" t="s">
        <v>171</v>
      </c>
      <c r="AF10" s="353"/>
      <c r="AG10" s="354"/>
    </row>
    <row r="11" spans="1:33" ht="23.25" customHeight="1" thickTop="1" x14ac:dyDescent="0.2">
      <c r="A11" s="275" t="s">
        <v>182</v>
      </c>
      <c r="B11" s="271"/>
      <c r="C11" s="272"/>
      <c r="D11" s="330" t="str">
        <f>M5</f>
        <v>２節</v>
      </c>
      <c r="E11" s="330"/>
      <c r="F11" s="332"/>
      <c r="G11" s="330" t="str">
        <f>M7</f>
        <v>５節</v>
      </c>
      <c r="H11" s="330"/>
      <c r="I11" s="332"/>
      <c r="J11" s="330" t="str">
        <f>M9</f>
        <v>２節</v>
      </c>
      <c r="K11" s="330"/>
      <c r="L11" s="332"/>
      <c r="M11" s="330" t="e">
        <v>#VALUE!</v>
      </c>
      <c r="N11" s="330"/>
      <c r="O11" s="331"/>
      <c r="P11" s="330" t="s">
        <v>342</v>
      </c>
      <c r="Q11" s="330"/>
      <c r="R11" s="332"/>
      <c r="S11" s="330" t="s">
        <v>285</v>
      </c>
      <c r="T11" s="330"/>
      <c r="U11" s="332"/>
      <c r="V11" s="330" t="s">
        <v>342</v>
      </c>
      <c r="W11" s="330"/>
      <c r="X11" s="332"/>
      <c r="Y11" s="330" t="s">
        <v>224</v>
      </c>
      <c r="Z11" s="330"/>
      <c r="AA11" s="332"/>
      <c r="AB11" s="330" t="s">
        <v>224</v>
      </c>
      <c r="AC11" s="330"/>
      <c r="AD11" s="330"/>
      <c r="AE11" s="241" t="s">
        <v>182</v>
      </c>
      <c r="AF11" s="242"/>
      <c r="AG11" s="243"/>
    </row>
    <row r="12" spans="1:33" ht="23.25" customHeight="1" thickBot="1" x14ac:dyDescent="0.25">
      <c r="A12" s="335" t="s">
        <v>172</v>
      </c>
      <c r="B12" s="353"/>
      <c r="C12" s="354"/>
      <c r="D12" s="341">
        <f>M6</f>
        <v>44317</v>
      </c>
      <c r="E12" s="336"/>
      <c r="F12" s="337"/>
      <c r="G12" s="341">
        <f>M8</f>
        <v>44402</v>
      </c>
      <c r="H12" s="336"/>
      <c r="I12" s="337"/>
      <c r="J12" s="341">
        <f>M10</f>
        <v>44317</v>
      </c>
      <c r="K12" s="336"/>
      <c r="L12" s="337"/>
      <c r="M12" s="273" t="s">
        <v>63</v>
      </c>
      <c r="N12" s="273" t="s">
        <v>63</v>
      </c>
      <c r="O12" s="274" t="s">
        <v>63</v>
      </c>
      <c r="P12" s="338">
        <v>44472</v>
      </c>
      <c r="Q12" s="349"/>
      <c r="R12" s="350"/>
      <c r="S12" s="341">
        <v>44402</v>
      </c>
      <c r="T12" s="336"/>
      <c r="U12" s="337"/>
      <c r="V12" s="341">
        <v>44472</v>
      </c>
      <c r="W12" s="336"/>
      <c r="X12" s="337"/>
      <c r="Y12" s="341">
        <v>44331</v>
      </c>
      <c r="Z12" s="336"/>
      <c r="AA12" s="337"/>
      <c r="AB12" s="341">
        <v>44331</v>
      </c>
      <c r="AC12" s="336"/>
      <c r="AD12" s="351"/>
      <c r="AE12" s="348" t="s">
        <v>172</v>
      </c>
      <c r="AF12" s="353"/>
      <c r="AG12" s="354"/>
    </row>
    <row r="13" spans="1:33" ht="23.25" customHeight="1" thickTop="1" x14ac:dyDescent="0.2">
      <c r="A13" s="275" t="s">
        <v>183</v>
      </c>
      <c r="B13" s="271"/>
      <c r="C13" s="272"/>
      <c r="D13" s="330" t="str">
        <f>P5</f>
        <v>２節</v>
      </c>
      <c r="E13" s="330"/>
      <c r="F13" s="332"/>
      <c r="G13" s="330" t="str">
        <f>P7</f>
        <v>４節</v>
      </c>
      <c r="H13" s="330"/>
      <c r="I13" s="332"/>
      <c r="J13" s="330" t="str">
        <f>P9</f>
        <v>１節</v>
      </c>
      <c r="K13" s="330"/>
      <c r="L13" s="332"/>
      <c r="M13" s="330" t="str">
        <f>P11</f>
        <v>６節</v>
      </c>
      <c r="N13" s="330"/>
      <c r="O13" s="332"/>
      <c r="P13" s="330" t="e">
        <v>#VALUE!</v>
      </c>
      <c r="Q13" s="330"/>
      <c r="R13" s="331"/>
      <c r="S13" s="352" t="s">
        <v>334</v>
      </c>
      <c r="T13" s="330"/>
      <c r="U13" s="332"/>
      <c r="V13" s="352" t="s">
        <v>229</v>
      </c>
      <c r="W13" s="330"/>
      <c r="X13" s="332"/>
      <c r="Y13" s="330" t="s">
        <v>342</v>
      </c>
      <c r="Z13" s="330"/>
      <c r="AA13" s="332"/>
      <c r="AB13" s="352" t="s">
        <v>335</v>
      </c>
      <c r="AC13" s="330"/>
      <c r="AD13" s="330"/>
      <c r="AE13" s="241" t="s">
        <v>183</v>
      </c>
      <c r="AF13" s="242"/>
      <c r="AG13" s="243"/>
    </row>
    <row r="14" spans="1:33" ht="23.25" customHeight="1" thickBot="1" x14ac:dyDescent="0.25">
      <c r="A14" s="335" t="s">
        <v>173</v>
      </c>
      <c r="B14" s="353"/>
      <c r="C14" s="354"/>
      <c r="D14" s="341">
        <f>P6</f>
        <v>44317</v>
      </c>
      <c r="E14" s="336"/>
      <c r="F14" s="337"/>
      <c r="G14" s="341">
        <f>P8</f>
        <v>44345</v>
      </c>
      <c r="H14" s="336"/>
      <c r="I14" s="337"/>
      <c r="J14" s="341">
        <f>P10</f>
        <v>44303</v>
      </c>
      <c r="K14" s="336"/>
      <c r="L14" s="337"/>
      <c r="M14" s="341">
        <f>P12</f>
        <v>44472</v>
      </c>
      <c r="N14" s="336"/>
      <c r="O14" s="337"/>
      <c r="P14" s="273" t="s">
        <v>63</v>
      </c>
      <c r="Q14" s="273" t="s">
        <v>63</v>
      </c>
      <c r="R14" s="274" t="s">
        <v>63</v>
      </c>
      <c r="S14" s="338">
        <v>44317</v>
      </c>
      <c r="T14" s="349"/>
      <c r="U14" s="350"/>
      <c r="V14" s="341">
        <v>44345</v>
      </c>
      <c r="W14" s="336"/>
      <c r="X14" s="337"/>
      <c r="Y14" s="341">
        <v>44472</v>
      </c>
      <c r="Z14" s="336"/>
      <c r="AA14" s="337"/>
      <c r="AB14" s="341">
        <v>44303</v>
      </c>
      <c r="AC14" s="336"/>
      <c r="AD14" s="351"/>
      <c r="AE14" s="348" t="s">
        <v>173</v>
      </c>
      <c r="AF14" s="353"/>
      <c r="AG14" s="354"/>
    </row>
    <row r="15" spans="1:33" ht="23.25" customHeight="1" thickTop="1" x14ac:dyDescent="0.2">
      <c r="A15" s="275" t="s">
        <v>184</v>
      </c>
      <c r="B15" s="271"/>
      <c r="C15" s="272"/>
      <c r="D15" s="333" t="str">
        <f>S5</f>
        <v>桜小学校</v>
      </c>
      <c r="E15" s="333"/>
      <c r="F15" s="334"/>
      <c r="G15" s="330" t="str">
        <f>S7</f>
        <v>２節</v>
      </c>
      <c r="H15" s="330"/>
      <c r="I15" s="332"/>
      <c r="J15" s="330" t="str">
        <f>S9</f>
        <v>６節</v>
      </c>
      <c r="K15" s="330"/>
      <c r="L15" s="332"/>
      <c r="M15" s="330" t="str">
        <f>S11</f>
        <v>５節</v>
      </c>
      <c r="N15" s="330"/>
      <c r="O15" s="332"/>
      <c r="P15" s="352" t="str">
        <f>S13</f>
        <v>２節</v>
      </c>
      <c r="Q15" s="330"/>
      <c r="R15" s="332"/>
      <c r="S15" s="330" t="e">
        <v>#VALUE!</v>
      </c>
      <c r="T15" s="330"/>
      <c r="U15" s="331"/>
      <c r="V15" s="352" t="s">
        <v>335</v>
      </c>
      <c r="W15" s="330"/>
      <c r="X15" s="332"/>
      <c r="Y15" s="352" t="s">
        <v>335</v>
      </c>
      <c r="Z15" s="330"/>
      <c r="AA15" s="332"/>
      <c r="AB15" s="352" t="s">
        <v>229</v>
      </c>
      <c r="AC15" s="330"/>
      <c r="AD15" s="330"/>
      <c r="AE15" s="241" t="s">
        <v>184</v>
      </c>
      <c r="AF15" s="242"/>
      <c r="AG15" s="243"/>
    </row>
    <row r="16" spans="1:33" ht="23.25" customHeight="1" thickBot="1" x14ac:dyDescent="0.25">
      <c r="A16" s="335" t="s">
        <v>174</v>
      </c>
      <c r="B16" s="336"/>
      <c r="C16" s="337"/>
      <c r="D16" s="344">
        <f>S6</f>
        <v>44523</v>
      </c>
      <c r="E16" s="345"/>
      <c r="F16" s="346"/>
      <c r="G16" s="341">
        <f>S8</f>
        <v>44317</v>
      </c>
      <c r="H16" s="336"/>
      <c r="I16" s="337"/>
      <c r="J16" s="341">
        <f>S10</f>
        <v>44472</v>
      </c>
      <c r="K16" s="336"/>
      <c r="L16" s="337"/>
      <c r="M16" s="341">
        <f>S12</f>
        <v>44402</v>
      </c>
      <c r="N16" s="336"/>
      <c r="O16" s="337"/>
      <c r="P16" s="341">
        <f>S14</f>
        <v>44317</v>
      </c>
      <c r="Q16" s="336"/>
      <c r="R16" s="337"/>
      <c r="S16" s="273" t="s">
        <v>63</v>
      </c>
      <c r="T16" s="273" t="s">
        <v>63</v>
      </c>
      <c r="U16" s="274" t="s">
        <v>63</v>
      </c>
      <c r="V16" s="338">
        <v>44303</v>
      </c>
      <c r="W16" s="339"/>
      <c r="X16" s="340"/>
      <c r="Y16" s="341">
        <v>44303</v>
      </c>
      <c r="Z16" s="336"/>
      <c r="AA16" s="337"/>
      <c r="AB16" s="341">
        <v>44345</v>
      </c>
      <c r="AC16" s="336"/>
      <c r="AD16" s="351"/>
      <c r="AE16" s="348" t="s">
        <v>174</v>
      </c>
      <c r="AF16" s="336"/>
      <c r="AG16" s="337"/>
    </row>
    <row r="17" spans="1:33" ht="23.25" customHeight="1" thickTop="1" x14ac:dyDescent="0.2">
      <c r="A17" s="275" t="s">
        <v>185</v>
      </c>
      <c r="B17" s="271"/>
      <c r="C17" s="272"/>
      <c r="D17" s="333" t="str">
        <f>V5</f>
        <v>桜小学校</v>
      </c>
      <c r="E17" s="333"/>
      <c r="F17" s="334"/>
      <c r="G17" s="330" t="str">
        <f>V7</f>
        <v>１節</v>
      </c>
      <c r="H17" s="330"/>
      <c r="I17" s="332"/>
      <c r="J17" s="330" t="str">
        <f>V9</f>
        <v>３節</v>
      </c>
      <c r="K17" s="330"/>
      <c r="L17" s="332"/>
      <c r="M17" s="330" t="str">
        <f>V11</f>
        <v>６節</v>
      </c>
      <c r="N17" s="330"/>
      <c r="O17" s="332"/>
      <c r="P17" s="352" t="str">
        <f>V13</f>
        <v>４節</v>
      </c>
      <c r="Q17" s="330"/>
      <c r="R17" s="332"/>
      <c r="S17" s="352" t="str">
        <f>V15</f>
        <v>１節</v>
      </c>
      <c r="T17" s="330"/>
      <c r="U17" s="332"/>
      <c r="V17" s="330" t="e">
        <v>#VALUE!</v>
      </c>
      <c r="W17" s="330"/>
      <c r="X17" s="331"/>
      <c r="Y17" s="352" t="s">
        <v>285</v>
      </c>
      <c r="Z17" s="330"/>
      <c r="AA17" s="332"/>
      <c r="AB17" s="330" t="s">
        <v>224</v>
      </c>
      <c r="AC17" s="330"/>
      <c r="AD17" s="330"/>
      <c r="AE17" s="241" t="s">
        <v>185</v>
      </c>
      <c r="AF17" s="242"/>
      <c r="AG17" s="243"/>
    </row>
    <row r="18" spans="1:33" ht="23.25" customHeight="1" thickBot="1" x14ac:dyDescent="0.25">
      <c r="A18" s="335" t="s">
        <v>175</v>
      </c>
      <c r="B18" s="336"/>
      <c r="C18" s="337"/>
      <c r="D18" s="344">
        <f>V6</f>
        <v>44523</v>
      </c>
      <c r="E18" s="345"/>
      <c r="F18" s="346"/>
      <c r="G18" s="341">
        <f>V8</f>
        <v>44303</v>
      </c>
      <c r="H18" s="336"/>
      <c r="I18" s="337"/>
      <c r="J18" s="341">
        <f>V10</f>
        <v>44331</v>
      </c>
      <c r="K18" s="336"/>
      <c r="L18" s="337"/>
      <c r="M18" s="341">
        <f>V12</f>
        <v>44472</v>
      </c>
      <c r="N18" s="336"/>
      <c r="O18" s="337"/>
      <c r="P18" s="341">
        <f>V14</f>
        <v>44345</v>
      </c>
      <c r="Q18" s="336"/>
      <c r="R18" s="337"/>
      <c r="S18" s="341">
        <f>V16</f>
        <v>44303</v>
      </c>
      <c r="T18" s="336"/>
      <c r="U18" s="337"/>
      <c r="V18" s="273" t="s">
        <v>63</v>
      </c>
      <c r="W18" s="273" t="s">
        <v>63</v>
      </c>
      <c r="X18" s="274" t="s">
        <v>63</v>
      </c>
      <c r="Y18" s="338">
        <v>44402</v>
      </c>
      <c r="Z18" s="349"/>
      <c r="AA18" s="350"/>
      <c r="AB18" s="341">
        <v>44331</v>
      </c>
      <c r="AC18" s="336"/>
      <c r="AD18" s="351"/>
      <c r="AE18" s="348" t="s">
        <v>175</v>
      </c>
      <c r="AF18" s="336"/>
      <c r="AG18" s="337"/>
    </row>
    <row r="19" spans="1:33" ht="23.25" customHeight="1" thickTop="1" x14ac:dyDescent="0.2">
      <c r="A19" s="275" t="s">
        <v>186</v>
      </c>
      <c r="B19" s="271"/>
      <c r="C19" s="272"/>
      <c r="D19" s="330" t="str">
        <f>Y5</f>
        <v>６節</v>
      </c>
      <c r="E19" s="330"/>
      <c r="F19" s="332"/>
      <c r="G19" s="330" t="str">
        <f>Y7</f>
        <v>１節</v>
      </c>
      <c r="H19" s="330"/>
      <c r="I19" s="332"/>
      <c r="J19" s="330" t="str">
        <f>Y9</f>
        <v>３節</v>
      </c>
      <c r="K19" s="330"/>
      <c r="L19" s="332"/>
      <c r="M19" s="330" t="str">
        <f>Y11</f>
        <v>３節</v>
      </c>
      <c r="N19" s="330"/>
      <c r="O19" s="332"/>
      <c r="P19" s="352" t="str">
        <f>Y13</f>
        <v>６節</v>
      </c>
      <c r="Q19" s="330"/>
      <c r="R19" s="332"/>
      <c r="S19" s="352" t="str">
        <f>Y15</f>
        <v>１節</v>
      </c>
      <c r="T19" s="330"/>
      <c r="U19" s="332"/>
      <c r="V19" s="352" t="str">
        <f>Y17</f>
        <v>５節</v>
      </c>
      <c r="W19" s="330"/>
      <c r="X19" s="332"/>
      <c r="Y19" s="330" t="e">
        <v>#VALUE!</v>
      </c>
      <c r="Z19" s="330"/>
      <c r="AA19" s="331"/>
      <c r="AB19" s="352" t="s">
        <v>289</v>
      </c>
      <c r="AC19" s="330"/>
      <c r="AD19" s="330"/>
      <c r="AE19" s="241" t="s">
        <v>186</v>
      </c>
      <c r="AF19" s="242"/>
      <c r="AG19" s="243"/>
    </row>
    <row r="20" spans="1:33" ht="23.25" customHeight="1" thickBot="1" x14ac:dyDescent="0.25">
      <c r="A20" s="335" t="s">
        <v>176</v>
      </c>
      <c r="B20" s="353"/>
      <c r="C20" s="354"/>
      <c r="D20" s="341">
        <f>Y6</f>
        <v>44492</v>
      </c>
      <c r="E20" s="336"/>
      <c r="F20" s="337"/>
      <c r="G20" s="341">
        <f>Y8</f>
        <v>44303</v>
      </c>
      <c r="H20" s="336"/>
      <c r="I20" s="337"/>
      <c r="J20" s="341">
        <f>Y10</f>
        <v>44331</v>
      </c>
      <c r="K20" s="336"/>
      <c r="L20" s="337"/>
      <c r="M20" s="341">
        <f>Y12</f>
        <v>44331</v>
      </c>
      <c r="N20" s="336"/>
      <c r="O20" s="337"/>
      <c r="P20" s="341">
        <f>Y14</f>
        <v>44472</v>
      </c>
      <c r="Q20" s="336"/>
      <c r="R20" s="337"/>
      <c r="S20" s="341">
        <f>Y16</f>
        <v>44303</v>
      </c>
      <c r="T20" s="336"/>
      <c r="U20" s="337"/>
      <c r="V20" s="341">
        <f>Y18</f>
        <v>44402</v>
      </c>
      <c r="W20" s="336"/>
      <c r="X20" s="337"/>
      <c r="Y20" s="273" t="s">
        <v>63</v>
      </c>
      <c r="Z20" s="273" t="s">
        <v>63</v>
      </c>
      <c r="AA20" s="274" t="s">
        <v>63</v>
      </c>
      <c r="AB20" s="338">
        <v>44402</v>
      </c>
      <c r="AC20" s="349"/>
      <c r="AD20" s="355"/>
      <c r="AE20" s="348" t="s">
        <v>176</v>
      </c>
      <c r="AF20" s="353"/>
      <c r="AG20" s="354"/>
    </row>
    <row r="21" spans="1:33" ht="23.25" customHeight="1" thickTop="1" x14ac:dyDescent="0.2">
      <c r="A21" s="275" t="s">
        <v>187</v>
      </c>
      <c r="B21" s="271"/>
      <c r="C21" s="272"/>
      <c r="D21" s="330" t="str">
        <f>AB5</f>
        <v>１節</v>
      </c>
      <c r="E21" s="330"/>
      <c r="F21" s="332"/>
      <c r="G21" s="330" t="str">
        <f>AB7</f>
        <v>４節</v>
      </c>
      <c r="H21" s="330"/>
      <c r="I21" s="332"/>
      <c r="J21" s="330" t="str">
        <f>AB9</f>
        <v>６節</v>
      </c>
      <c r="K21" s="330"/>
      <c r="L21" s="332"/>
      <c r="M21" s="330" t="str">
        <f>AB11</f>
        <v>３節</v>
      </c>
      <c r="N21" s="330"/>
      <c r="O21" s="332"/>
      <c r="P21" s="352" t="str">
        <f>AB13</f>
        <v>１節</v>
      </c>
      <c r="Q21" s="330"/>
      <c r="R21" s="332"/>
      <c r="S21" s="352" t="str">
        <f>AB15</f>
        <v>４節</v>
      </c>
      <c r="T21" s="330"/>
      <c r="U21" s="332"/>
      <c r="V21" s="330" t="str">
        <f>AB17</f>
        <v>３節</v>
      </c>
      <c r="W21" s="330"/>
      <c r="X21" s="332"/>
      <c r="Y21" s="352" t="str">
        <f>AB19</f>
        <v>５節</v>
      </c>
      <c r="Z21" s="330"/>
      <c r="AA21" s="332"/>
      <c r="AB21" s="330" t="e">
        <v>#VALUE!</v>
      </c>
      <c r="AC21" s="330"/>
      <c r="AD21" s="330"/>
      <c r="AE21" s="241" t="s">
        <v>187</v>
      </c>
      <c r="AF21" s="242"/>
      <c r="AG21" s="243"/>
    </row>
    <row r="22" spans="1:33" ht="23.25" customHeight="1" x14ac:dyDescent="0.2">
      <c r="A22" s="335" t="s">
        <v>177</v>
      </c>
      <c r="B22" s="336"/>
      <c r="C22" s="337"/>
      <c r="D22" s="341">
        <f>AB6</f>
        <v>44303</v>
      </c>
      <c r="E22" s="336"/>
      <c r="F22" s="337"/>
      <c r="G22" s="341">
        <f>AB8</f>
        <v>44345</v>
      </c>
      <c r="H22" s="336"/>
      <c r="I22" s="337"/>
      <c r="J22" s="341">
        <f>AB10</f>
        <v>44472</v>
      </c>
      <c r="K22" s="336"/>
      <c r="L22" s="337"/>
      <c r="M22" s="341">
        <f>AB12</f>
        <v>44331</v>
      </c>
      <c r="N22" s="336"/>
      <c r="O22" s="337"/>
      <c r="P22" s="341">
        <f>AB14</f>
        <v>44303</v>
      </c>
      <c r="Q22" s="336"/>
      <c r="R22" s="337"/>
      <c r="S22" s="341">
        <f>AB16</f>
        <v>44345</v>
      </c>
      <c r="T22" s="336"/>
      <c r="U22" s="337"/>
      <c r="V22" s="341">
        <f>AB18</f>
        <v>44331</v>
      </c>
      <c r="W22" s="336"/>
      <c r="X22" s="337"/>
      <c r="Y22" s="341">
        <f>AB20</f>
        <v>44402</v>
      </c>
      <c r="Z22" s="336"/>
      <c r="AA22" s="337"/>
      <c r="AB22" s="273" t="s">
        <v>63</v>
      </c>
      <c r="AC22" s="273" t="s">
        <v>63</v>
      </c>
      <c r="AD22" s="273" t="s">
        <v>63</v>
      </c>
      <c r="AE22" s="348" t="s">
        <v>177</v>
      </c>
      <c r="AF22" s="336"/>
      <c r="AG22" s="337"/>
    </row>
    <row r="23" spans="1:33" ht="23.25" customHeight="1" x14ac:dyDescent="0.2">
      <c r="A23" s="359" t="s">
        <v>34</v>
      </c>
      <c r="B23" s="330"/>
      <c r="C23" s="332"/>
      <c r="D23" s="271" t="s">
        <v>179</v>
      </c>
      <c r="E23" s="271"/>
      <c r="F23" s="272"/>
      <c r="G23" s="271" t="s">
        <v>180</v>
      </c>
      <c r="H23" s="271"/>
      <c r="I23" s="272"/>
      <c r="J23" s="271" t="s">
        <v>181</v>
      </c>
      <c r="K23" s="271"/>
      <c r="L23" s="272"/>
      <c r="M23" s="271" t="s">
        <v>182</v>
      </c>
      <c r="N23" s="271"/>
      <c r="O23" s="272"/>
      <c r="P23" s="271" t="s">
        <v>183</v>
      </c>
      <c r="Q23" s="271"/>
      <c r="R23" s="272"/>
      <c r="S23" s="271" t="s">
        <v>184</v>
      </c>
      <c r="T23" s="271"/>
      <c r="U23" s="272"/>
      <c r="V23" s="271" t="s">
        <v>185</v>
      </c>
      <c r="W23" s="271"/>
      <c r="X23" s="272"/>
      <c r="Y23" s="271" t="s">
        <v>186</v>
      </c>
      <c r="Z23" s="271"/>
      <c r="AA23" s="272"/>
      <c r="AB23" s="271" t="s">
        <v>187</v>
      </c>
      <c r="AC23" s="271"/>
      <c r="AD23" s="272"/>
      <c r="AE23" s="360" t="s">
        <v>34</v>
      </c>
      <c r="AF23" s="330"/>
      <c r="AG23" s="332"/>
    </row>
    <row r="24" spans="1:33" ht="23.25" customHeight="1" thickBot="1" x14ac:dyDescent="0.25">
      <c r="A24" s="364" t="s">
        <v>178</v>
      </c>
      <c r="B24" s="362"/>
      <c r="C24" s="363"/>
      <c r="D24" s="356" t="s">
        <v>169</v>
      </c>
      <c r="E24" s="357"/>
      <c r="F24" s="358"/>
      <c r="G24" s="356" t="s">
        <v>170</v>
      </c>
      <c r="H24" s="357"/>
      <c r="I24" s="358"/>
      <c r="J24" s="356" t="s">
        <v>171</v>
      </c>
      <c r="K24" s="357"/>
      <c r="L24" s="358"/>
      <c r="M24" s="356" t="s">
        <v>172</v>
      </c>
      <c r="N24" s="357"/>
      <c r="O24" s="358"/>
      <c r="P24" s="356" t="s">
        <v>173</v>
      </c>
      <c r="Q24" s="357"/>
      <c r="R24" s="358"/>
      <c r="S24" s="356" t="s">
        <v>174</v>
      </c>
      <c r="T24" s="357"/>
      <c r="U24" s="358"/>
      <c r="V24" s="356" t="s">
        <v>175</v>
      </c>
      <c r="W24" s="357"/>
      <c r="X24" s="358"/>
      <c r="Y24" s="356" t="s">
        <v>176</v>
      </c>
      <c r="Z24" s="357"/>
      <c r="AA24" s="358"/>
      <c r="AB24" s="356" t="s">
        <v>177</v>
      </c>
      <c r="AC24" s="357"/>
      <c r="AD24" s="358"/>
      <c r="AE24" s="361" t="s">
        <v>178</v>
      </c>
      <c r="AF24" s="362"/>
      <c r="AG24" s="363"/>
    </row>
    <row r="25" spans="1:33" ht="23.25" customHeight="1" x14ac:dyDescent="0.2">
      <c r="A25" s="16"/>
      <c r="B25" s="16"/>
      <c r="C25" s="16"/>
    </row>
    <row r="26" spans="1:33" ht="23.25" customHeight="1" thickBot="1" x14ac:dyDescent="0.25"/>
    <row r="27" spans="1:33" ht="23.25" customHeight="1" thickTop="1" x14ac:dyDescent="0.2">
      <c r="A27" s="319" t="s">
        <v>34</v>
      </c>
      <c r="B27" s="320"/>
      <c r="C27" s="321"/>
      <c r="D27" s="51" t="s">
        <v>44</v>
      </c>
      <c r="E27" s="177"/>
      <c r="F27" s="52"/>
      <c r="G27" s="53" t="s">
        <v>45</v>
      </c>
      <c r="H27" s="177"/>
      <c r="I27" s="52"/>
      <c r="J27" s="53" t="s">
        <v>46</v>
      </c>
      <c r="K27" s="177"/>
      <c r="L27" s="52"/>
      <c r="M27" s="53" t="s">
        <v>47</v>
      </c>
      <c r="N27" s="177"/>
      <c r="O27" s="52"/>
      <c r="P27" s="53" t="s">
        <v>48</v>
      </c>
      <c r="Q27" s="177"/>
      <c r="R27" s="52"/>
      <c r="S27" s="53" t="s">
        <v>49</v>
      </c>
      <c r="T27" s="177"/>
      <c r="U27" s="52"/>
      <c r="V27" s="53" t="s">
        <v>50</v>
      </c>
      <c r="W27" s="177"/>
      <c r="X27" s="52"/>
      <c r="Y27" s="53" t="s">
        <v>131</v>
      </c>
      <c r="Z27" s="177"/>
      <c r="AA27" s="52"/>
      <c r="AB27" s="53" t="s">
        <v>132</v>
      </c>
      <c r="AC27" s="177"/>
      <c r="AD27" s="177"/>
      <c r="AE27" s="322" t="s">
        <v>34</v>
      </c>
      <c r="AF27" s="323"/>
      <c r="AG27" s="324"/>
    </row>
    <row r="28" spans="1:33" ht="23.25" customHeight="1" thickBot="1" x14ac:dyDescent="0.25">
      <c r="A28" s="325" t="s">
        <v>148</v>
      </c>
      <c r="B28" s="326"/>
      <c r="C28" s="327"/>
      <c r="D28" s="328" t="s">
        <v>188</v>
      </c>
      <c r="E28" s="314"/>
      <c r="F28" s="329"/>
      <c r="G28" s="313" t="s">
        <v>189</v>
      </c>
      <c r="H28" s="314"/>
      <c r="I28" s="314"/>
      <c r="J28" s="313" t="s">
        <v>190</v>
      </c>
      <c r="K28" s="314"/>
      <c r="L28" s="314"/>
      <c r="M28" s="313" t="s">
        <v>191</v>
      </c>
      <c r="N28" s="314"/>
      <c r="O28" s="314"/>
      <c r="P28" s="313" t="s">
        <v>192</v>
      </c>
      <c r="Q28" s="314"/>
      <c r="R28" s="314"/>
      <c r="S28" s="313" t="s">
        <v>193</v>
      </c>
      <c r="T28" s="314"/>
      <c r="U28" s="314"/>
      <c r="V28" s="313" t="s">
        <v>194</v>
      </c>
      <c r="W28" s="314"/>
      <c r="X28" s="314"/>
      <c r="Y28" s="313" t="s">
        <v>195</v>
      </c>
      <c r="Z28" s="314"/>
      <c r="AA28" s="314"/>
      <c r="AB28" s="313" t="s">
        <v>196</v>
      </c>
      <c r="AC28" s="314"/>
      <c r="AD28" s="314"/>
      <c r="AE28" s="315" t="s">
        <v>197</v>
      </c>
      <c r="AF28" s="316"/>
      <c r="AG28" s="317"/>
    </row>
    <row r="29" spans="1:33" ht="23.25" customHeight="1" thickTop="1" x14ac:dyDescent="0.2">
      <c r="A29" s="178" t="s">
        <v>198</v>
      </c>
      <c r="B29" s="177"/>
      <c r="C29" s="52"/>
      <c r="D29" s="330" t="e">
        <v>#VALUE!</v>
      </c>
      <c r="E29" s="330"/>
      <c r="F29" s="331"/>
      <c r="G29" s="330" t="s">
        <v>334</v>
      </c>
      <c r="H29" s="330"/>
      <c r="I29" s="332"/>
      <c r="J29" s="330" t="s">
        <v>334</v>
      </c>
      <c r="K29" s="330"/>
      <c r="L29" s="332"/>
      <c r="M29" s="365" t="s">
        <v>376</v>
      </c>
      <c r="N29" s="365"/>
      <c r="O29" s="366"/>
      <c r="P29" s="330" t="s">
        <v>224</v>
      </c>
      <c r="Q29" s="330"/>
      <c r="R29" s="332"/>
      <c r="S29" s="330" t="s">
        <v>285</v>
      </c>
      <c r="T29" s="330"/>
      <c r="U29" s="332"/>
      <c r="V29" s="330" t="s">
        <v>225</v>
      </c>
      <c r="W29" s="330"/>
      <c r="X29" s="332"/>
      <c r="Y29" s="330" t="s">
        <v>342</v>
      </c>
      <c r="Z29" s="330"/>
      <c r="AA29" s="332"/>
      <c r="AB29" s="330" t="s">
        <v>289</v>
      </c>
      <c r="AC29" s="330"/>
      <c r="AD29" s="330"/>
      <c r="AE29" s="128" t="s">
        <v>198</v>
      </c>
      <c r="AF29" s="175"/>
      <c r="AG29" s="176"/>
    </row>
    <row r="30" spans="1:33" ht="23.25" customHeight="1" thickBot="1" x14ac:dyDescent="0.25">
      <c r="A30" s="335" t="s">
        <v>188</v>
      </c>
      <c r="B30" s="336"/>
      <c r="C30" s="337"/>
      <c r="D30" s="273" t="s">
        <v>63</v>
      </c>
      <c r="E30" s="273" t="s">
        <v>63</v>
      </c>
      <c r="F30" s="274" t="s">
        <v>63</v>
      </c>
      <c r="G30" s="338">
        <v>44317</v>
      </c>
      <c r="H30" s="349"/>
      <c r="I30" s="350"/>
      <c r="J30" s="341">
        <v>44317</v>
      </c>
      <c r="K30" s="336"/>
      <c r="L30" s="337"/>
      <c r="M30" s="367">
        <v>44514</v>
      </c>
      <c r="N30" s="368"/>
      <c r="O30" s="369"/>
      <c r="P30" s="341">
        <v>44331</v>
      </c>
      <c r="Q30" s="336"/>
      <c r="R30" s="337"/>
      <c r="S30" s="341">
        <v>44402</v>
      </c>
      <c r="T30" s="336"/>
      <c r="U30" s="337"/>
      <c r="V30" s="341">
        <v>44331</v>
      </c>
      <c r="W30" s="336"/>
      <c r="X30" s="337"/>
      <c r="Y30" s="341">
        <v>44472</v>
      </c>
      <c r="Z30" s="336"/>
      <c r="AA30" s="337"/>
      <c r="AB30" s="341">
        <v>44402</v>
      </c>
      <c r="AC30" s="336"/>
      <c r="AD30" s="351"/>
      <c r="AE30" s="370" t="s">
        <v>188</v>
      </c>
      <c r="AF30" s="371"/>
      <c r="AG30" s="372"/>
    </row>
    <row r="31" spans="1:33" ht="23.25" customHeight="1" thickTop="1" x14ac:dyDescent="0.2">
      <c r="A31" s="275" t="s">
        <v>199</v>
      </c>
      <c r="B31" s="271"/>
      <c r="C31" s="272"/>
      <c r="D31" s="330" t="str">
        <f>G29</f>
        <v>２節</v>
      </c>
      <c r="E31" s="330"/>
      <c r="F31" s="332"/>
      <c r="G31" s="330" t="e">
        <v>#VALUE!</v>
      </c>
      <c r="H31" s="330"/>
      <c r="I31" s="331"/>
      <c r="J31" s="330" t="s">
        <v>342</v>
      </c>
      <c r="K31" s="330"/>
      <c r="L31" s="332"/>
      <c r="M31" s="330" t="s">
        <v>290</v>
      </c>
      <c r="N31" s="330"/>
      <c r="O31" s="332"/>
      <c r="P31" s="330" t="s">
        <v>285</v>
      </c>
      <c r="Q31" s="330"/>
      <c r="R31" s="332"/>
      <c r="S31" s="330" t="s">
        <v>334</v>
      </c>
      <c r="T31" s="330"/>
      <c r="U31" s="332"/>
      <c r="V31" s="373" t="s">
        <v>370</v>
      </c>
      <c r="W31" s="374"/>
      <c r="X31" s="375"/>
      <c r="Y31" s="330" t="s">
        <v>224</v>
      </c>
      <c r="Z31" s="330"/>
      <c r="AA31" s="332"/>
      <c r="AB31" s="330" t="s">
        <v>224</v>
      </c>
      <c r="AC31" s="330"/>
      <c r="AD31" s="330"/>
      <c r="AE31" s="129" t="s">
        <v>199</v>
      </c>
      <c r="AF31" s="65"/>
      <c r="AG31" s="66"/>
    </row>
    <row r="32" spans="1:33" ht="23.25" customHeight="1" thickBot="1" x14ac:dyDescent="0.25">
      <c r="A32" s="335" t="s">
        <v>189</v>
      </c>
      <c r="B32" s="336"/>
      <c r="C32" s="337"/>
      <c r="D32" s="341">
        <f>G30</f>
        <v>44317</v>
      </c>
      <c r="E32" s="336"/>
      <c r="F32" s="337"/>
      <c r="G32" s="273" t="s">
        <v>63</v>
      </c>
      <c r="H32" s="273" t="s">
        <v>63</v>
      </c>
      <c r="I32" s="274" t="s">
        <v>63</v>
      </c>
      <c r="J32" s="338">
        <v>44472</v>
      </c>
      <c r="K32" s="349"/>
      <c r="L32" s="350"/>
      <c r="M32" s="341">
        <v>44402</v>
      </c>
      <c r="N32" s="336"/>
      <c r="O32" s="337"/>
      <c r="P32" s="341">
        <v>44402</v>
      </c>
      <c r="Q32" s="336"/>
      <c r="R32" s="337"/>
      <c r="S32" s="341">
        <v>44317</v>
      </c>
      <c r="T32" s="336"/>
      <c r="U32" s="337"/>
      <c r="V32" s="376"/>
      <c r="W32" s="377"/>
      <c r="X32" s="378"/>
      <c r="Y32" s="341">
        <v>44331</v>
      </c>
      <c r="Z32" s="336"/>
      <c r="AA32" s="337"/>
      <c r="AB32" s="341">
        <v>44331</v>
      </c>
      <c r="AC32" s="342"/>
      <c r="AD32" s="347"/>
      <c r="AE32" s="370" t="s">
        <v>189</v>
      </c>
      <c r="AF32" s="371"/>
      <c r="AG32" s="372"/>
    </row>
    <row r="33" spans="1:33" ht="23.25" customHeight="1" thickTop="1" x14ac:dyDescent="0.2">
      <c r="A33" s="275" t="s">
        <v>200</v>
      </c>
      <c r="B33" s="271"/>
      <c r="C33" s="272"/>
      <c r="D33" s="330" t="str">
        <f>J29</f>
        <v>２節</v>
      </c>
      <c r="E33" s="330"/>
      <c r="F33" s="332"/>
      <c r="G33" s="330" t="str">
        <f>J31</f>
        <v>６節</v>
      </c>
      <c r="H33" s="330"/>
      <c r="I33" s="332"/>
      <c r="J33" s="330" t="e">
        <v>#VALUE!</v>
      </c>
      <c r="K33" s="330"/>
      <c r="L33" s="331"/>
      <c r="M33" s="330" t="s">
        <v>334</v>
      </c>
      <c r="N33" s="330"/>
      <c r="O33" s="332"/>
      <c r="P33" s="330" t="s">
        <v>335</v>
      </c>
      <c r="Q33" s="330"/>
      <c r="R33" s="332"/>
      <c r="S33" s="330" t="s">
        <v>230</v>
      </c>
      <c r="T33" s="330"/>
      <c r="U33" s="332"/>
      <c r="V33" s="330" t="s">
        <v>229</v>
      </c>
      <c r="W33" s="330"/>
      <c r="X33" s="332"/>
      <c r="Y33" s="330" t="s">
        <v>335</v>
      </c>
      <c r="Z33" s="330"/>
      <c r="AA33" s="332"/>
      <c r="AB33" s="330" t="s">
        <v>342</v>
      </c>
      <c r="AC33" s="330"/>
      <c r="AD33" s="332"/>
      <c r="AE33" s="129" t="s">
        <v>200</v>
      </c>
      <c r="AF33" s="65"/>
      <c r="AG33" s="66"/>
    </row>
    <row r="34" spans="1:33" ht="23.25" customHeight="1" thickBot="1" x14ac:dyDescent="0.25">
      <c r="A34" s="335" t="s">
        <v>190</v>
      </c>
      <c r="B34" s="353"/>
      <c r="C34" s="354"/>
      <c r="D34" s="341">
        <f>J30</f>
        <v>44317</v>
      </c>
      <c r="E34" s="336"/>
      <c r="F34" s="337"/>
      <c r="G34" s="381">
        <f>J32</f>
        <v>44472</v>
      </c>
      <c r="H34" s="382"/>
      <c r="I34" s="383"/>
      <c r="J34" s="273" t="s">
        <v>63</v>
      </c>
      <c r="K34" s="273" t="s">
        <v>63</v>
      </c>
      <c r="L34" s="274" t="s">
        <v>63</v>
      </c>
      <c r="M34" s="338">
        <v>44317</v>
      </c>
      <c r="N34" s="349"/>
      <c r="O34" s="350"/>
      <c r="P34" s="341">
        <v>44303</v>
      </c>
      <c r="Q34" s="336"/>
      <c r="R34" s="337"/>
      <c r="S34" s="341">
        <v>44345</v>
      </c>
      <c r="T34" s="336"/>
      <c r="U34" s="337"/>
      <c r="V34" s="341">
        <v>44345</v>
      </c>
      <c r="W34" s="336"/>
      <c r="X34" s="337"/>
      <c r="Y34" s="341">
        <v>44303</v>
      </c>
      <c r="Z34" s="336"/>
      <c r="AA34" s="337"/>
      <c r="AB34" s="341">
        <v>44472</v>
      </c>
      <c r="AC34" s="336"/>
      <c r="AD34" s="351"/>
      <c r="AE34" s="370" t="s">
        <v>190</v>
      </c>
      <c r="AF34" s="379"/>
      <c r="AG34" s="380"/>
    </row>
    <row r="35" spans="1:33" ht="23.25" customHeight="1" thickTop="1" x14ac:dyDescent="0.2">
      <c r="A35" s="275" t="s">
        <v>201</v>
      </c>
      <c r="B35" s="271"/>
      <c r="C35" s="272"/>
      <c r="D35" s="365" t="str">
        <f>M29</f>
        <v>９節</v>
      </c>
      <c r="E35" s="365"/>
      <c r="F35" s="366"/>
      <c r="G35" s="330" t="str">
        <f>M31</f>
        <v>５節</v>
      </c>
      <c r="H35" s="330"/>
      <c r="I35" s="332"/>
      <c r="J35" s="330" t="str">
        <f>M33</f>
        <v>２節</v>
      </c>
      <c r="K35" s="330"/>
      <c r="L35" s="332"/>
      <c r="M35" s="330" t="e">
        <v>#VALUE!</v>
      </c>
      <c r="N35" s="330"/>
      <c r="O35" s="331"/>
      <c r="P35" s="330" t="s">
        <v>285</v>
      </c>
      <c r="Q35" s="330"/>
      <c r="R35" s="332"/>
      <c r="S35" s="365" t="s">
        <v>376</v>
      </c>
      <c r="T35" s="365"/>
      <c r="U35" s="366"/>
      <c r="V35" s="330" t="s">
        <v>334</v>
      </c>
      <c r="W35" s="330"/>
      <c r="X35" s="332"/>
      <c r="Y35" s="330" t="s">
        <v>229</v>
      </c>
      <c r="Z35" s="330"/>
      <c r="AA35" s="332"/>
      <c r="AB35" s="330" t="s">
        <v>229</v>
      </c>
      <c r="AC35" s="330"/>
      <c r="AD35" s="330"/>
      <c r="AE35" s="129" t="s">
        <v>201</v>
      </c>
      <c r="AF35" s="65"/>
      <c r="AG35" s="66"/>
    </row>
    <row r="36" spans="1:33" ht="23.25" customHeight="1" thickBot="1" x14ac:dyDescent="0.25">
      <c r="A36" s="335" t="s">
        <v>191</v>
      </c>
      <c r="B36" s="353"/>
      <c r="C36" s="354"/>
      <c r="D36" s="384">
        <f>M30</f>
        <v>44514</v>
      </c>
      <c r="E36" s="385"/>
      <c r="F36" s="386"/>
      <c r="G36" s="381">
        <f>M32</f>
        <v>44402</v>
      </c>
      <c r="H36" s="382"/>
      <c r="I36" s="383"/>
      <c r="J36" s="341">
        <f>M34</f>
        <v>44317</v>
      </c>
      <c r="K36" s="336"/>
      <c r="L36" s="337"/>
      <c r="M36" s="273" t="s">
        <v>63</v>
      </c>
      <c r="N36" s="273" t="s">
        <v>63</v>
      </c>
      <c r="O36" s="274" t="s">
        <v>63</v>
      </c>
      <c r="P36" s="338">
        <v>44402</v>
      </c>
      <c r="Q36" s="349"/>
      <c r="R36" s="350"/>
      <c r="S36" s="367">
        <v>44514</v>
      </c>
      <c r="T36" s="368"/>
      <c r="U36" s="369"/>
      <c r="V36" s="341">
        <v>44317</v>
      </c>
      <c r="W36" s="336"/>
      <c r="X36" s="337"/>
      <c r="Y36" s="341">
        <v>44345</v>
      </c>
      <c r="Z36" s="336"/>
      <c r="AA36" s="337"/>
      <c r="AB36" s="341">
        <v>44345</v>
      </c>
      <c r="AC36" s="336"/>
      <c r="AD36" s="351"/>
      <c r="AE36" s="370" t="s">
        <v>191</v>
      </c>
      <c r="AF36" s="379"/>
      <c r="AG36" s="380"/>
    </row>
    <row r="37" spans="1:33" ht="23.25" customHeight="1" thickTop="1" x14ac:dyDescent="0.2">
      <c r="A37" s="275" t="s">
        <v>202</v>
      </c>
      <c r="B37" s="271"/>
      <c r="C37" s="272"/>
      <c r="D37" s="330" t="str">
        <f>P29</f>
        <v>３節</v>
      </c>
      <c r="E37" s="330"/>
      <c r="F37" s="332"/>
      <c r="G37" s="330" t="str">
        <f>P31</f>
        <v>５節</v>
      </c>
      <c r="H37" s="330"/>
      <c r="I37" s="332"/>
      <c r="J37" s="330" t="str">
        <f>P33</f>
        <v>１節</v>
      </c>
      <c r="K37" s="330"/>
      <c r="L37" s="332"/>
      <c r="M37" s="330" t="str">
        <f>P35</f>
        <v>５節</v>
      </c>
      <c r="N37" s="330"/>
      <c r="O37" s="332"/>
      <c r="P37" s="330" t="e">
        <v>#VALUE!</v>
      </c>
      <c r="Q37" s="330"/>
      <c r="R37" s="331"/>
      <c r="S37" s="352" t="s">
        <v>225</v>
      </c>
      <c r="T37" s="330"/>
      <c r="U37" s="332"/>
      <c r="V37" s="352" t="s">
        <v>229</v>
      </c>
      <c r="W37" s="330"/>
      <c r="X37" s="332"/>
      <c r="Y37" s="352" t="s">
        <v>229</v>
      </c>
      <c r="Z37" s="330"/>
      <c r="AA37" s="332"/>
      <c r="AB37" s="352" t="s">
        <v>335</v>
      </c>
      <c r="AC37" s="330"/>
      <c r="AD37" s="330"/>
      <c r="AE37" s="129" t="s">
        <v>202</v>
      </c>
      <c r="AF37" s="65"/>
      <c r="AG37" s="66"/>
    </row>
    <row r="38" spans="1:33" ht="23.25" customHeight="1" thickBot="1" x14ac:dyDescent="0.25">
      <c r="A38" s="335" t="s">
        <v>192</v>
      </c>
      <c r="B38" s="353"/>
      <c r="C38" s="354"/>
      <c r="D38" s="341">
        <f>P30</f>
        <v>44331</v>
      </c>
      <c r="E38" s="336"/>
      <c r="F38" s="337"/>
      <c r="G38" s="381">
        <f>P32</f>
        <v>44402</v>
      </c>
      <c r="H38" s="382"/>
      <c r="I38" s="383"/>
      <c r="J38" s="341">
        <f>P34</f>
        <v>44303</v>
      </c>
      <c r="K38" s="336"/>
      <c r="L38" s="337"/>
      <c r="M38" s="381">
        <f>P36</f>
        <v>44402</v>
      </c>
      <c r="N38" s="382"/>
      <c r="O38" s="383"/>
      <c r="P38" s="273" t="s">
        <v>63</v>
      </c>
      <c r="Q38" s="273" t="s">
        <v>63</v>
      </c>
      <c r="R38" s="274" t="s">
        <v>63</v>
      </c>
      <c r="S38" s="338">
        <v>44331</v>
      </c>
      <c r="T38" s="349"/>
      <c r="U38" s="350"/>
      <c r="V38" s="341">
        <v>44345</v>
      </c>
      <c r="W38" s="336"/>
      <c r="X38" s="337"/>
      <c r="Y38" s="341">
        <v>44345</v>
      </c>
      <c r="Z38" s="336"/>
      <c r="AA38" s="337"/>
      <c r="AB38" s="341">
        <v>44303</v>
      </c>
      <c r="AC38" s="336"/>
      <c r="AD38" s="351"/>
      <c r="AE38" s="370" t="s">
        <v>192</v>
      </c>
      <c r="AF38" s="379"/>
      <c r="AG38" s="380"/>
    </row>
    <row r="39" spans="1:33" ht="23.25" customHeight="1" thickTop="1" x14ac:dyDescent="0.2">
      <c r="A39" s="275" t="s">
        <v>10</v>
      </c>
      <c r="B39" s="271"/>
      <c r="C39" s="272"/>
      <c r="D39" s="330" t="str">
        <f>S29</f>
        <v>５節</v>
      </c>
      <c r="E39" s="330"/>
      <c r="F39" s="332"/>
      <c r="G39" s="330" t="str">
        <f>S31</f>
        <v>２節</v>
      </c>
      <c r="H39" s="330"/>
      <c r="I39" s="332"/>
      <c r="J39" s="330" t="str">
        <f>S33</f>
        <v>４節</v>
      </c>
      <c r="K39" s="330"/>
      <c r="L39" s="332"/>
      <c r="M39" s="365" t="str">
        <f>S35</f>
        <v>９節</v>
      </c>
      <c r="N39" s="365"/>
      <c r="O39" s="366"/>
      <c r="P39" s="352" t="str">
        <f>S37</f>
        <v>３節</v>
      </c>
      <c r="Q39" s="330"/>
      <c r="R39" s="332"/>
      <c r="S39" s="330" t="e">
        <v>#VALUE!</v>
      </c>
      <c r="T39" s="330"/>
      <c r="U39" s="331"/>
      <c r="V39" s="352" t="s">
        <v>334</v>
      </c>
      <c r="W39" s="330"/>
      <c r="X39" s="332"/>
      <c r="Y39" s="352" t="s">
        <v>224</v>
      </c>
      <c r="Z39" s="330"/>
      <c r="AA39" s="332"/>
      <c r="AB39" s="352" t="s">
        <v>229</v>
      </c>
      <c r="AC39" s="330"/>
      <c r="AD39" s="330"/>
      <c r="AE39" s="129" t="s">
        <v>10</v>
      </c>
      <c r="AF39" s="65"/>
      <c r="AG39" s="66"/>
    </row>
    <row r="40" spans="1:33" ht="23.25" customHeight="1" thickBot="1" x14ac:dyDescent="0.25">
      <c r="A40" s="335" t="s">
        <v>193</v>
      </c>
      <c r="B40" s="336"/>
      <c r="C40" s="337"/>
      <c r="D40" s="381">
        <f>S30</f>
        <v>44402</v>
      </c>
      <c r="E40" s="382"/>
      <c r="F40" s="383"/>
      <c r="G40" s="341">
        <f>S32</f>
        <v>44317</v>
      </c>
      <c r="H40" s="336"/>
      <c r="I40" s="337"/>
      <c r="J40" s="341">
        <f>S34</f>
        <v>44345</v>
      </c>
      <c r="K40" s="336"/>
      <c r="L40" s="337"/>
      <c r="M40" s="384">
        <f>S36</f>
        <v>44514</v>
      </c>
      <c r="N40" s="385"/>
      <c r="O40" s="386"/>
      <c r="P40" s="341">
        <f>S38</f>
        <v>44331</v>
      </c>
      <c r="Q40" s="336"/>
      <c r="R40" s="337"/>
      <c r="S40" s="273" t="s">
        <v>63</v>
      </c>
      <c r="T40" s="273" t="s">
        <v>63</v>
      </c>
      <c r="U40" s="274" t="s">
        <v>63</v>
      </c>
      <c r="V40" s="338">
        <v>44317</v>
      </c>
      <c r="W40" s="349"/>
      <c r="X40" s="350"/>
      <c r="Y40" s="341">
        <v>44331</v>
      </c>
      <c r="Z40" s="336"/>
      <c r="AA40" s="337"/>
      <c r="AB40" s="341">
        <v>44345</v>
      </c>
      <c r="AC40" s="336"/>
      <c r="AD40" s="351"/>
      <c r="AE40" s="370" t="s">
        <v>193</v>
      </c>
      <c r="AF40" s="371"/>
      <c r="AG40" s="372"/>
    </row>
    <row r="41" spans="1:33" ht="23.25" customHeight="1" thickTop="1" x14ac:dyDescent="0.2">
      <c r="A41" s="275" t="s">
        <v>203</v>
      </c>
      <c r="B41" s="271"/>
      <c r="C41" s="272"/>
      <c r="D41" s="330" t="str">
        <f>V29</f>
        <v>３節</v>
      </c>
      <c r="E41" s="330"/>
      <c r="F41" s="332"/>
      <c r="G41" s="373" t="s">
        <v>371</v>
      </c>
      <c r="H41" s="374"/>
      <c r="I41" s="375"/>
      <c r="J41" s="330" t="str">
        <f>V33</f>
        <v>４節</v>
      </c>
      <c r="K41" s="330"/>
      <c r="L41" s="332"/>
      <c r="M41" s="330" t="str">
        <f>V35</f>
        <v>２節</v>
      </c>
      <c r="N41" s="330"/>
      <c r="O41" s="332"/>
      <c r="P41" s="352" t="str">
        <f>V37</f>
        <v>４節</v>
      </c>
      <c r="Q41" s="330"/>
      <c r="R41" s="332"/>
      <c r="S41" s="352" t="str">
        <f>V39</f>
        <v>２節</v>
      </c>
      <c r="T41" s="330"/>
      <c r="U41" s="332"/>
      <c r="V41" s="330" t="e">
        <v>#VALUE!</v>
      </c>
      <c r="W41" s="330"/>
      <c r="X41" s="331"/>
      <c r="Y41" s="387" t="s">
        <v>371</v>
      </c>
      <c r="Z41" s="388"/>
      <c r="AA41" s="389"/>
      <c r="AB41" s="330" t="s">
        <v>224</v>
      </c>
      <c r="AC41" s="330"/>
      <c r="AD41" s="330"/>
      <c r="AE41" s="129" t="s">
        <v>203</v>
      </c>
      <c r="AF41" s="65"/>
      <c r="AG41" s="66"/>
    </row>
    <row r="42" spans="1:33" ht="23.25" customHeight="1" thickBot="1" x14ac:dyDescent="0.25">
      <c r="A42" s="335" t="s">
        <v>194</v>
      </c>
      <c r="B42" s="336"/>
      <c r="C42" s="337"/>
      <c r="D42" s="341">
        <f>V30</f>
        <v>44331</v>
      </c>
      <c r="E42" s="336"/>
      <c r="F42" s="337"/>
      <c r="G42" s="376"/>
      <c r="H42" s="377"/>
      <c r="I42" s="378"/>
      <c r="J42" s="341">
        <f>V34</f>
        <v>44345</v>
      </c>
      <c r="K42" s="336"/>
      <c r="L42" s="337"/>
      <c r="M42" s="341">
        <f>V36</f>
        <v>44317</v>
      </c>
      <c r="N42" s="336"/>
      <c r="O42" s="337"/>
      <c r="P42" s="341">
        <f>V38</f>
        <v>44345</v>
      </c>
      <c r="Q42" s="336"/>
      <c r="R42" s="337"/>
      <c r="S42" s="341">
        <f>V40</f>
        <v>44317</v>
      </c>
      <c r="T42" s="336"/>
      <c r="U42" s="337"/>
      <c r="V42" s="273" t="s">
        <v>63</v>
      </c>
      <c r="W42" s="273" t="s">
        <v>63</v>
      </c>
      <c r="X42" s="274" t="s">
        <v>63</v>
      </c>
      <c r="Y42" s="390"/>
      <c r="Z42" s="391"/>
      <c r="AA42" s="392"/>
      <c r="AB42" s="341">
        <v>44331</v>
      </c>
      <c r="AC42" s="336"/>
      <c r="AD42" s="351"/>
      <c r="AE42" s="370" t="s">
        <v>194</v>
      </c>
      <c r="AF42" s="371"/>
      <c r="AG42" s="372"/>
    </row>
    <row r="43" spans="1:33" ht="23.25" customHeight="1" thickTop="1" x14ac:dyDescent="0.2">
      <c r="A43" s="275" t="s">
        <v>204</v>
      </c>
      <c r="B43" s="271"/>
      <c r="C43" s="272"/>
      <c r="D43" s="330" t="str">
        <f>Y29</f>
        <v>６節</v>
      </c>
      <c r="E43" s="330"/>
      <c r="F43" s="332"/>
      <c r="G43" s="330" t="str">
        <f>Y31</f>
        <v>３節</v>
      </c>
      <c r="H43" s="330"/>
      <c r="I43" s="332"/>
      <c r="J43" s="330" t="str">
        <f>Y33</f>
        <v>１節</v>
      </c>
      <c r="K43" s="330"/>
      <c r="L43" s="332"/>
      <c r="M43" s="330" t="str">
        <f>Y35</f>
        <v>４節</v>
      </c>
      <c r="N43" s="330"/>
      <c r="O43" s="332"/>
      <c r="P43" s="352" t="str">
        <f>Y37</f>
        <v>４節</v>
      </c>
      <c r="Q43" s="330"/>
      <c r="R43" s="332"/>
      <c r="S43" s="352" t="str">
        <f>Y39</f>
        <v>３節</v>
      </c>
      <c r="T43" s="330"/>
      <c r="U43" s="332"/>
      <c r="V43" s="393" t="s">
        <v>370</v>
      </c>
      <c r="W43" s="388"/>
      <c r="X43" s="389"/>
      <c r="Y43" s="330" t="e">
        <v>#VALUE!</v>
      </c>
      <c r="Z43" s="330"/>
      <c r="AA43" s="331"/>
      <c r="AB43" s="352" t="s">
        <v>335</v>
      </c>
      <c r="AC43" s="330"/>
      <c r="AD43" s="330"/>
      <c r="AE43" s="129" t="s">
        <v>204</v>
      </c>
      <c r="AF43" s="65"/>
      <c r="AG43" s="66"/>
    </row>
    <row r="44" spans="1:33" ht="23.25" customHeight="1" thickBot="1" x14ac:dyDescent="0.25">
      <c r="A44" s="335" t="s">
        <v>195</v>
      </c>
      <c r="B44" s="353"/>
      <c r="C44" s="354"/>
      <c r="D44" s="381">
        <f>Y30</f>
        <v>44472</v>
      </c>
      <c r="E44" s="382"/>
      <c r="F44" s="383"/>
      <c r="G44" s="341">
        <f>Y32</f>
        <v>44331</v>
      </c>
      <c r="H44" s="336"/>
      <c r="I44" s="337"/>
      <c r="J44" s="341">
        <f>Y34</f>
        <v>44303</v>
      </c>
      <c r="K44" s="336"/>
      <c r="L44" s="337"/>
      <c r="M44" s="341">
        <f>Y36</f>
        <v>44345</v>
      </c>
      <c r="N44" s="336"/>
      <c r="O44" s="337"/>
      <c r="P44" s="341">
        <f>Y38</f>
        <v>44345</v>
      </c>
      <c r="Q44" s="336"/>
      <c r="R44" s="337"/>
      <c r="S44" s="341">
        <f>Y40</f>
        <v>44331</v>
      </c>
      <c r="T44" s="336"/>
      <c r="U44" s="337"/>
      <c r="V44" s="394"/>
      <c r="W44" s="395"/>
      <c r="X44" s="396"/>
      <c r="Y44" s="273" t="s">
        <v>63</v>
      </c>
      <c r="Z44" s="273" t="s">
        <v>63</v>
      </c>
      <c r="AA44" s="274" t="s">
        <v>63</v>
      </c>
      <c r="AB44" s="338">
        <v>44303</v>
      </c>
      <c r="AC44" s="349"/>
      <c r="AD44" s="355"/>
      <c r="AE44" s="370" t="s">
        <v>195</v>
      </c>
      <c r="AF44" s="379"/>
      <c r="AG44" s="380"/>
    </row>
    <row r="45" spans="1:33" ht="23.25" customHeight="1" thickTop="1" x14ac:dyDescent="0.2">
      <c r="A45" s="275" t="s">
        <v>205</v>
      </c>
      <c r="B45" s="271"/>
      <c r="C45" s="272"/>
      <c r="D45" s="330" t="str">
        <f>AB29</f>
        <v>５節</v>
      </c>
      <c r="E45" s="330"/>
      <c r="F45" s="332"/>
      <c r="G45" s="330" t="str">
        <f>AB31</f>
        <v>３節</v>
      </c>
      <c r="H45" s="330"/>
      <c r="I45" s="332"/>
      <c r="J45" s="330" t="str">
        <f>AB33</f>
        <v>６節</v>
      </c>
      <c r="K45" s="330"/>
      <c r="L45" s="332"/>
      <c r="M45" s="330" t="str">
        <f>AB35</f>
        <v>４節</v>
      </c>
      <c r="N45" s="330"/>
      <c r="O45" s="332"/>
      <c r="P45" s="352" t="str">
        <f>AB37</f>
        <v>１節</v>
      </c>
      <c r="Q45" s="330"/>
      <c r="R45" s="332"/>
      <c r="S45" s="352" t="str">
        <f>AB39</f>
        <v>４節</v>
      </c>
      <c r="T45" s="330"/>
      <c r="U45" s="332"/>
      <c r="V45" s="330" t="str">
        <f>AB41</f>
        <v>３節</v>
      </c>
      <c r="W45" s="330"/>
      <c r="X45" s="332"/>
      <c r="Y45" s="352" t="str">
        <f>AB43</f>
        <v>１節</v>
      </c>
      <c r="Z45" s="330"/>
      <c r="AA45" s="332"/>
      <c r="AB45" s="330" t="e">
        <v>#VALUE!</v>
      </c>
      <c r="AC45" s="330"/>
      <c r="AD45" s="330"/>
      <c r="AE45" s="129" t="s">
        <v>205</v>
      </c>
      <c r="AF45" s="65"/>
      <c r="AG45" s="66"/>
    </row>
    <row r="46" spans="1:33" ht="23.25" customHeight="1" x14ac:dyDescent="0.2">
      <c r="A46" s="335" t="s">
        <v>196</v>
      </c>
      <c r="B46" s="336"/>
      <c r="C46" s="337"/>
      <c r="D46" s="381">
        <f>AB30</f>
        <v>44402</v>
      </c>
      <c r="E46" s="382"/>
      <c r="F46" s="383"/>
      <c r="G46" s="341">
        <f>AB32</f>
        <v>44331</v>
      </c>
      <c r="H46" s="336"/>
      <c r="I46" s="337"/>
      <c r="J46" s="381">
        <f>AB34</f>
        <v>44472</v>
      </c>
      <c r="K46" s="382"/>
      <c r="L46" s="383"/>
      <c r="M46" s="341">
        <f>AB36</f>
        <v>44345</v>
      </c>
      <c r="N46" s="336"/>
      <c r="O46" s="337"/>
      <c r="P46" s="341">
        <f>AB38</f>
        <v>44303</v>
      </c>
      <c r="Q46" s="336"/>
      <c r="R46" s="337"/>
      <c r="S46" s="341">
        <f>AB40</f>
        <v>44345</v>
      </c>
      <c r="T46" s="336"/>
      <c r="U46" s="337"/>
      <c r="V46" s="341">
        <f>AB42</f>
        <v>44331</v>
      </c>
      <c r="W46" s="336"/>
      <c r="X46" s="337"/>
      <c r="Y46" s="341">
        <f>AB44</f>
        <v>44303</v>
      </c>
      <c r="Z46" s="336"/>
      <c r="AA46" s="337"/>
      <c r="AB46" s="273" t="s">
        <v>63</v>
      </c>
      <c r="AC46" s="273" t="s">
        <v>63</v>
      </c>
      <c r="AD46" s="273" t="s">
        <v>63</v>
      </c>
      <c r="AE46" s="370" t="s">
        <v>196</v>
      </c>
      <c r="AF46" s="371"/>
      <c r="AG46" s="372"/>
    </row>
    <row r="47" spans="1:33" ht="23.25" customHeight="1" x14ac:dyDescent="0.2">
      <c r="A47" s="359" t="s">
        <v>34</v>
      </c>
      <c r="B47" s="330"/>
      <c r="C47" s="332"/>
      <c r="D47" s="271" t="s">
        <v>198</v>
      </c>
      <c r="E47" s="271"/>
      <c r="F47" s="272"/>
      <c r="G47" s="271" t="s">
        <v>199</v>
      </c>
      <c r="H47" s="271"/>
      <c r="I47" s="272"/>
      <c r="J47" s="271" t="s">
        <v>200</v>
      </c>
      <c r="K47" s="271"/>
      <c r="L47" s="272"/>
      <c r="M47" s="271" t="s">
        <v>201</v>
      </c>
      <c r="N47" s="271"/>
      <c r="O47" s="272"/>
      <c r="P47" s="271" t="s">
        <v>202</v>
      </c>
      <c r="Q47" s="271"/>
      <c r="R47" s="272"/>
      <c r="S47" s="271" t="s">
        <v>10</v>
      </c>
      <c r="T47" s="271"/>
      <c r="U47" s="272"/>
      <c r="V47" s="271" t="s">
        <v>203</v>
      </c>
      <c r="W47" s="271"/>
      <c r="X47" s="272"/>
      <c r="Y47" s="271" t="s">
        <v>204</v>
      </c>
      <c r="Z47" s="271"/>
      <c r="AA47" s="272"/>
      <c r="AB47" s="271" t="s">
        <v>205</v>
      </c>
      <c r="AC47" s="271"/>
      <c r="AD47" s="272"/>
      <c r="AE47" s="400" t="s">
        <v>34</v>
      </c>
      <c r="AF47" s="401"/>
      <c r="AG47" s="402"/>
    </row>
    <row r="48" spans="1:33" ht="23.25" customHeight="1" thickBot="1" x14ac:dyDescent="0.25">
      <c r="A48" s="364" t="s">
        <v>197</v>
      </c>
      <c r="B48" s="362"/>
      <c r="C48" s="363"/>
      <c r="D48" s="356" t="s">
        <v>188</v>
      </c>
      <c r="E48" s="357"/>
      <c r="F48" s="358"/>
      <c r="G48" s="356" t="s">
        <v>189</v>
      </c>
      <c r="H48" s="357"/>
      <c r="I48" s="358"/>
      <c r="J48" s="356" t="s">
        <v>190</v>
      </c>
      <c r="K48" s="357"/>
      <c r="L48" s="358"/>
      <c r="M48" s="356" t="s">
        <v>191</v>
      </c>
      <c r="N48" s="357"/>
      <c r="O48" s="358"/>
      <c r="P48" s="356" t="s">
        <v>192</v>
      </c>
      <c r="Q48" s="357"/>
      <c r="R48" s="358"/>
      <c r="S48" s="356" t="s">
        <v>193</v>
      </c>
      <c r="T48" s="357"/>
      <c r="U48" s="358"/>
      <c r="V48" s="356" t="s">
        <v>194</v>
      </c>
      <c r="W48" s="357"/>
      <c r="X48" s="358"/>
      <c r="Y48" s="356" t="s">
        <v>195</v>
      </c>
      <c r="Z48" s="357"/>
      <c r="AA48" s="358"/>
      <c r="AB48" s="356" t="s">
        <v>196</v>
      </c>
      <c r="AC48" s="357"/>
      <c r="AD48" s="358"/>
      <c r="AE48" s="397" t="s">
        <v>197</v>
      </c>
      <c r="AF48" s="398"/>
      <c r="AG48" s="399"/>
    </row>
    <row r="49" ht="23.25" customHeight="1" x14ac:dyDescent="0.2"/>
    <row r="50" ht="20.25" customHeight="1" x14ac:dyDescent="0.2"/>
    <row r="51" ht="20.25" customHeight="1" x14ac:dyDescent="0.2"/>
    <row r="52" ht="20.25" customHeight="1" x14ac:dyDescent="0.2"/>
    <row r="53" ht="20.25" customHeight="1" x14ac:dyDescent="0.2"/>
    <row r="54" ht="20.25" customHeight="1" x14ac:dyDescent="0.2"/>
    <row r="55" ht="20.25" customHeight="1" x14ac:dyDescent="0.2"/>
    <row r="56" ht="20.25" customHeight="1" x14ac:dyDescent="0.2"/>
    <row r="57" ht="20.25" customHeight="1" x14ac:dyDescent="0.2"/>
    <row r="58" ht="20.25" customHeight="1" x14ac:dyDescent="0.2"/>
    <row r="59" ht="20.25" customHeight="1" x14ac:dyDescent="0.2"/>
    <row r="60" ht="20.25" customHeight="1" x14ac:dyDescent="0.2"/>
    <row r="61" ht="20.25" customHeight="1" x14ac:dyDescent="0.2"/>
    <row r="62" ht="20.25" customHeight="1" x14ac:dyDescent="0.2"/>
    <row r="63" ht="20.25" customHeight="1" x14ac:dyDescent="0.2"/>
    <row r="64" ht="20.2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</sheetData>
  <mergeCells count="391">
    <mergeCell ref="A46:C46"/>
    <mergeCell ref="D46:F46"/>
    <mergeCell ref="G46:I46"/>
    <mergeCell ref="J46:L46"/>
    <mergeCell ref="M46:O46"/>
    <mergeCell ref="P46:R46"/>
    <mergeCell ref="Y48:AA48"/>
    <mergeCell ref="AB48:AD48"/>
    <mergeCell ref="AE48:AG48"/>
    <mergeCell ref="Y46:AA46"/>
    <mergeCell ref="AE46:AG46"/>
    <mergeCell ref="A47:C47"/>
    <mergeCell ref="AE47:AG47"/>
    <mergeCell ref="A48:C48"/>
    <mergeCell ref="D48:F48"/>
    <mergeCell ref="G48:I48"/>
    <mergeCell ref="S46:U46"/>
    <mergeCell ref="V46:X46"/>
    <mergeCell ref="S48:U48"/>
    <mergeCell ref="V48:X48"/>
    <mergeCell ref="AE44:AG44"/>
    <mergeCell ref="D45:F45"/>
    <mergeCell ref="G45:I45"/>
    <mergeCell ref="J45:L45"/>
    <mergeCell ref="M45:O45"/>
    <mergeCell ref="P45:R45"/>
    <mergeCell ref="J48:L48"/>
    <mergeCell ref="M48:O48"/>
    <mergeCell ref="P48:R48"/>
    <mergeCell ref="S45:U45"/>
    <mergeCell ref="V45:X45"/>
    <mergeCell ref="Y45:AA45"/>
    <mergeCell ref="AB45:AD45"/>
    <mergeCell ref="V43:X44"/>
    <mergeCell ref="A44:C44"/>
    <mergeCell ref="D44:F44"/>
    <mergeCell ref="G44:I44"/>
    <mergeCell ref="J44:L44"/>
    <mergeCell ref="M44:O44"/>
    <mergeCell ref="P44:R44"/>
    <mergeCell ref="S44:U44"/>
    <mergeCell ref="AB44:AD44"/>
    <mergeCell ref="M42:O42"/>
    <mergeCell ref="P42:R42"/>
    <mergeCell ref="S42:U42"/>
    <mergeCell ref="AB42:AD42"/>
    <mergeCell ref="D43:F43"/>
    <mergeCell ref="G43:I43"/>
    <mergeCell ref="J43:L43"/>
    <mergeCell ref="M43:O43"/>
    <mergeCell ref="P43:R43"/>
    <mergeCell ref="S43:U43"/>
    <mergeCell ref="Y43:AA43"/>
    <mergeCell ref="AB43:AD43"/>
    <mergeCell ref="G41:I42"/>
    <mergeCell ref="Y41:AA42"/>
    <mergeCell ref="AE42:AG42"/>
    <mergeCell ref="A40:C40"/>
    <mergeCell ref="D40:F40"/>
    <mergeCell ref="G40:I40"/>
    <mergeCell ref="J40:L40"/>
    <mergeCell ref="M40:O40"/>
    <mergeCell ref="P40:R40"/>
    <mergeCell ref="V40:X40"/>
    <mergeCell ref="Y40:AA40"/>
    <mergeCell ref="AE40:AG40"/>
    <mergeCell ref="D41:F41"/>
    <mergeCell ref="J41:L41"/>
    <mergeCell ref="M41:O41"/>
    <mergeCell ref="P41:R41"/>
    <mergeCell ref="S41:U41"/>
    <mergeCell ref="V41:X41"/>
    <mergeCell ref="AB41:AD41"/>
    <mergeCell ref="AB40:AD40"/>
    <mergeCell ref="A42:C42"/>
    <mergeCell ref="D42:F42"/>
    <mergeCell ref="J42:L42"/>
    <mergeCell ref="AE38:AG38"/>
    <mergeCell ref="D39:F39"/>
    <mergeCell ref="G39:I39"/>
    <mergeCell ref="J39:L39"/>
    <mergeCell ref="M39:O39"/>
    <mergeCell ref="P39:R39"/>
    <mergeCell ref="S39:U39"/>
    <mergeCell ref="V39:X39"/>
    <mergeCell ref="Y39:AA39"/>
    <mergeCell ref="AB39:AD39"/>
    <mergeCell ref="A38:C38"/>
    <mergeCell ref="D38:F38"/>
    <mergeCell ref="G38:I38"/>
    <mergeCell ref="J38:L38"/>
    <mergeCell ref="M38:O38"/>
    <mergeCell ref="S38:U38"/>
    <mergeCell ref="V38:X38"/>
    <mergeCell ref="Y38:AA38"/>
    <mergeCell ref="AB38:AD38"/>
    <mergeCell ref="A36:C36"/>
    <mergeCell ref="D36:F36"/>
    <mergeCell ref="G36:I36"/>
    <mergeCell ref="J36:L36"/>
    <mergeCell ref="P36:R36"/>
    <mergeCell ref="S36:U36"/>
    <mergeCell ref="AE36:AG36"/>
    <mergeCell ref="D37:F37"/>
    <mergeCell ref="G37:I37"/>
    <mergeCell ref="J37:L37"/>
    <mergeCell ref="M37:O37"/>
    <mergeCell ref="P37:R37"/>
    <mergeCell ref="S37:U37"/>
    <mergeCell ref="V37:X37"/>
    <mergeCell ref="Y37:AA37"/>
    <mergeCell ref="AB37:AD37"/>
    <mergeCell ref="V36:X36"/>
    <mergeCell ref="Y36:AA36"/>
    <mergeCell ref="AB36:AD36"/>
    <mergeCell ref="S34:U34"/>
    <mergeCell ref="V34:X34"/>
    <mergeCell ref="Y34:AA34"/>
    <mergeCell ref="AB34:AD34"/>
    <mergeCell ref="D35:F35"/>
    <mergeCell ref="G35:I35"/>
    <mergeCell ref="J35:L35"/>
    <mergeCell ref="M35:O35"/>
    <mergeCell ref="P35:R35"/>
    <mergeCell ref="S35:U35"/>
    <mergeCell ref="V35:X35"/>
    <mergeCell ref="Y35:AA35"/>
    <mergeCell ref="AB35:AD35"/>
    <mergeCell ref="AE34:AG34"/>
    <mergeCell ref="A32:C32"/>
    <mergeCell ref="D32:F32"/>
    <mergeCell ref="J32:L32"/>
    <mergeCell ref="M32:O32"/>
    <mergeCell ref="P32:R32"/>
    <mergeCell ref="S32:U32"/>
    <mergeCell ref="Y32:AA32"/>
    <mergeCell ref="AE32:AG32"/>
    <mergeCell ref="D33:F33"/>
    <mergeCell ref="G33:I33"/>
    <mergeCell ref="J33:L33"/>
    <mergeCell ref="M33:O33"/>
    <mergeCell ref="P33:R33"/>
    <mergeCell ref="S33:U33"/>
    <mergeCell ref="V33:X33"/>
    <mergeCell ref="Y33:AA33"/>
    <mergeCell ref="AB33:AD33"/>
    <mergeCell ref="AB32:AD32"/>
    <mergeCell ref="A34:C34"/>
    <mergeCell ref="D34:F34"/>
    <mergeCell ref="G34:I34"/>
    <mergeCell ref="M34:O34"/>
    <mergeCell ref="P34:R34"/>
    <mergeCell ref="AB30:AD30"/>
    <mergeCell ref="AE30:AG30"/>
    <mergeCell ref="D31:F31"/>
    <mergeCell ref="G31:I31"/>
    <mergeCell ref="J31:L31"/>
    <mergeCell ref="M31:O31"/>
    <mergeCell ref="P31:R31"/>
    <mergeCell ref="S31:U31"/>
    <mergeCell ref="Y31:AA31"/>
    <mergeCell ref="AB31:AD31"/>
    <mergeCell ref="V31:X32"/>
    <mergeCell ref="A30:C30"/>
    <mergeCell ref="G30:I30"/>
    <mergeCell ref="J30:L30"/>
    <mergeCell ref="M30:O30"/>
    <mergeCell ref="P30:R30"/>
    <mergeCell ref="S30:U30"/>
    <mergeCell ref="V30:X30"/>
    <mergeCell ref="Y30:AA30"/>
    <mergeCell ref="A28:C28"/>
    <mergeCell ref="AE28:AG28"/>
    <mergeCell ref="D29:F29"/>
    <mergeCell ref="G29:I29"/>
    <mergeCell ref="J29:L29"/>
    <mergeCell ref="M29:O29"/>
    <mergeCell ref="P29:R29"/>
    <mergeCell ref="S29:U29"/>
    <mergeCell ref="V29:X29"/>
    <mergeCell ref="Y29:AA29"/>
    <mergeCell ref="AB29:AD29"/>
    <mergeCell ref="D28:F28"/>
    <mergeCell ref="G28:I28"/>
    <mergeCell ref="J28:L28"/>
    <mergeCell ref="M28:O28"/>
    <mergeCell ref="P28:R28"/>
    <mergeCell ref="S28:U28"/>
    <mergeCell ref="V28:X28"/>
    <mergeCell ref="Y28:AA28"/>
    <mergeCell ref="AB28:AD28"/>
    <mergeCell ref="P24:R24"/>
    <mergeCell ref="A27:C27"/>
    <mergeCell ref="AE27:AG27"/>
    <mergeCell ref="D21:F21"/>
    <mergeCell ref="G21:I21"/>
    <mergeCell ref="J21:L21"/>
    <mergeCell ref="M21:O21"/>
    <mergeCell ref="P21:R21"/>
    <mergeCell ref="S21:U21"/>
    <mergeCell ref="A23:C23"/>
    <mergeCell ref="AE23:AG23"/>
    <mergeCell ref="S24:U24"/>
    <mergeCell ref="V24:X24"/>
    <mergeCell ref="Y24:AA24"/>
    <mergeCell ref="AB24:AD24"/>
    <mergeCell ref="AE24:AG24"/>
    <mergeCell ref="V22:X22"/>
    <mergeCell ref="Y22:AA22"/>
    <mergeCell ref="AE22:AG22"/>
    <mergeCell ref="A24:C24"/>
    <mergeCell ref="D24:F24"/>
    <mergeCell ref="G24:I24"/>
    <mergeCell ref="J24:L24"/>
    <mergeCell ref="M24:O24"/>
    <mergeCell ref="M20:O20"/>
    <mergeCell ref="P20:R20"/>
    <mergeCell ref="Y21:AA21"/>
    <mergeCell ref="AB21:AD21"/>
    <mergeCell ref="A22:C22"/>
    <mergeCell ref="D22:F22"/>
    <mergeCell ref="G22:I22"/>
    <mergeCell ref="J22:L22"/>
    <mergeCell ref="M22:O22"/>
    <mergeCell ref="P22:R22"/>
    <mergeCell ref="S22:U22"/>
    <mergeCell ref="S20:U20"/>
    <mergeCell ref="V20:X20"/>
    <mergeCell ref="AB20:AD20"/>
    <mergeCell ref="V21:X21"/>
    <mergeCell ref="AE20:AG20"/>
    <mergeCell ref="A18:C18"/>
    <mergeCell ref="D18:F18"/>
    <mergeCell ref="G18:I18"/>
    <mergeCell ref="J18:L18"/>
    <mergeCell ref="M18:O18"/>
    <mergeCell ref="P18:R18"/>
    <mergeCell ref="AE18:AG18"/>
    <mergeCell ref="D19:F19"/>
    <mergeCell ref="G19:I19"/>
    <mergeCell ref="J19:L19"/>
    <mergeCell ref="M19:O19"/>
    <mergeCell ref="P19:R19"/>
    <mergeCell ref="S19:U19"/>
    <mergeCell ref="V19:X19"/>
    <mergeCell ref="Y19:AA19"/>
    <mergeCell ref="AB19:AD19"/>
    <mergeCell ref="A20:C20"/>
    <mergeCell ref="D20:F20"/>
    <mergeCell ref="G20:I20"/>
    <mergeCell ref="J20:L20"/>
    <mergeCell ref="S18:U18"/>
    <mergeCell ref="Y18:AA18"/>
    <mergeCell ref="AB18:AD18"/>
    <mergeCell ref="AE16:AG16"/>
    <mergeCell ref="D17:F17"/>
    <mergeCell ref="G17:I17"/>
    <mergeCell ref="J17:L17"/>
    <mergeCell ref="M17:O17"/>
    <mergeCell ref="P17:R17"/>
    <mergeCell ref="S17:U17"/>
    <mergeCell ref="V17:X17"/>
    <mergeCell ref="Y17:AA17"/>
    <mergeCell ref="AB17:AD17"/>
    <mergeCell ref="A16:C16"/>
    <mergeCell ref="D16:F16"/>
    <mergeCell ref="G16:I16"/>
    <mergeCell ref="J16:L16"/>
    <mergeCell ref="M16:O16"/>
    <mergeCell ref="P16:R16"/>
    <mergeCell ref="V16:X16"/>
    <mergeCell ref="Y16:AA16"/>
    <mergeCell ref="AB16:AD16"/>
    <mergeCell ref="AE14:AG14"/>
    <mergeCell ref="D15:F15"/>
    <mergeCell ref="G15:I15"/>
    <mergeCell ref="J15:L15"/>
    <mergeCell ref="M15:O15"/>
    <mergeCell ref="P15:R15"/>
    <mergeCell ref="S15:U15"/>
    <mergeCell ref="V15:X15"/>
    <mergeCell ref="Y15:AA15"/>
    <mergeCell ref="AB15:AD15"/>
    <mergeCell ref="AB14:AD14"/>
    <mergeCell ref="A14:C14"/>
    <mergeCell ref="D14:F14"/>
    <mergeCell ref="G14:I14"/>
    <mergeCell ref="J14:L14"/>
    <mergeCell ref="M14:O14"/>
    <mergeCell ref="S14:U14"/>
    <mergeCell ref="V14:X14"/>
    <mergeCell ref="Y14:AA14"/>
    <mergeCell ref="P12:R12"/>
    <mergeCell ref="S12:U12"/>
    <mergeCell ref="D13:F13"/>
    <mergeCell ref="G13:I13"/>
    <mergeCell ref="J13:L13"/>
    <mergeCell ref="M13:O13"/>
    <mergeCell ref="P13:R13"/>
    <mergeCell ref="S13:U13"/>
    <mergeCell ref="V13:X13"/>
    <mergeCell ref="Y13:AA13"/>
    <mergeCell ref="J12:L12"/>
    <mergeCell ref="AB13:AD13"/>
    <mergeCell ref="V12:X12"/>
    <mergeCell ref="Y12:AA12"/>
    <mergeCell ref="AB12:AD12"/>
    <mergeCell ref="AE12:AG12"/>
    <mergeCell ref="A10:C10"/>
    <mergeCell ref="D10:F10"/>
    <mergeCell ref="G10:I10"/>
    <mergeCell ref="M10:O10"/>
    <mergeCell ref="P10:R10"/>
    <mergeCell ref="S10:U10"/>
    <mergeCell ref="AE10:AG10"/>
    <mergeCell ref="D11:F11"/>
    <mergeCell ref="G11:I11"/>
    <mergeCell ref="J11:L11"/>
    <mergeCell ref="M11:O11"/>
    <mergeCell ref="P11:R11"/>
    <mergeCell ref="S11:U11"/>
    <mergeCell ref="V11:X11"/>
    <mergeCell ref="Y11:AA11"/>
    <mergeCell ref="AB11:AD11"/>
    <mergeCell ref="A12:C12"/>
    <mergeCell ref="D12:F12"/>
    <mergeCell ref="G12:I12"/>
    <mergeCell ref="V10:X10"/>
    <mergeCell ref="Y10:AA10"/>
    <mergeCell ref="AB10:AD10"/>
    <mergeCell ref="AE8:AG8"/>
    <mergeCell ref="D9:F9"/>
    <mergeCell ref="G9:I9"/>
    <mergeCell ref="J9:L9"/>
    <mergeCell ref="M9:O9"/>
    <mergeCell ref="P9:R9"/>
    <mergeCell ref="S9:U9"/>
    <mergeCell ref="V9:X9"/>
    <mergeCell ref="Y9:AA9"/>
    <mergeCell ref="AB9:AD9"/>
    <mergeCell ref="A8:C8"/>
    <mergeCell ref="D8:F8"/>
    <mergeCell ref="J8:L8"/>
    <mergeCell ref="M8:O8"/>
    <mergeCell ref="P8:R8"/>
    <mergeCell ref="S8:U8"/>
    <mergeCell ref="V8:X8"/>
    <mergeCell ref="Y8:AA8"/>
    <mergeCell ref="AB8:AD8"/>
    <mergeCell ref="AE6:AG6"/>
    <mergeCell ref="D7:F7"/>
    <mergeCell ref="G7:I7"/>
    <mergeCell ref="J7:L7"/>
    <mergeCell ref="M7:O7"/>
    <mergeCell ref="P7:R7"/>
    <mergeCell ref="S7:U7"/>
    <mergeCell ref="V7:X7"/>
    <mergeCell ref="Y7:AA7"/>
    <mergeCell ref="AB7:AD7"/>
    <mergeCell ref="A6:C6"/>
    <mergeCell ref="G6:I6"/>
    <mergeCell ref="J6:L6"/>
    <mergeCell ref="M6:O6"/>
    <mergeCell ref="P6:R6"/>
    <mergeCell ref="S6:U6"/>
    <mergeCell ref="V6:X6"/>
    <mergeCell ref="Y6:AA6"/>
    <mergeCell ref="AB6:AD6"/>
    <mergeCell ref="D5:F5"/>
    <mergeCell ref="G5:I5"/>
    <mergeCell ref="J5:L5"/>
    <mergeCell ref="M5:O5"/>
    <mergeCell ref="P5:R5"/>
    <mergeCell ref="S5:U5"/>
    <mergeCell ref="V5:X5"/>
    <mergeCell ref="Y5:AA5"/>
    <mergeCell ref="AB5:AD5"/>
    <mergeCell ref="V4:X4"/>
    <mergeCell ref="Y4:AA4"/>
    <mergeCell ref="AB4:AD4"/>
    <mergeCell ref="AE4:AG4"/>
    <mergeCell ref="A1:AG1"/>
    <mergeCell ref="A3:C3"/>
    <mergeCell ref="AE3:AG3"/>
    <mergeCell ref="A4:C4"/>
    <mergeCell ref="D4:F4"/>
    <mergeCell ref="G4:I4"/>
    <mergeCell ref="J4:L4"/>
    <mergeCell ref="M4:O4"/>
    <mergeCell ref="P4:R4"/>
    <mergeCell ref="S4:U4"/>
  </mergeCells>
  <phoneticPr fontId="6"/>
  <printOptions horizontalCentered="1" verticalCentered="1"/>
  <pageMargins left="0.19685039370078741" right="0.11811023622047245" top="0.19685039370078741" bottom="0.15748031496062992" header="0.11811023622047245" footer="0.15748031496062992"/>
  <pageSetup paperSize="9" scale="75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E73"/>
  <sheetViews>
    <sheetView view="pageBreakPreview" topLeftCell="A10" zoomScale="90" zoomScaleNormal="75" zoomScaleSheetLayoutView="90" workbookViewId="0">
      <selection activeCell="BK10" sqref="BK10"/>
    </sheetView>
  </sheetViews>
  <sheetFormatPr defaultRowHeight="13.2" x14ac:dyDescent="0.2"/>
  <cols>
    <col min="1" max="3" width="2.6640625" customWidth="1"/>
    <col min="4" max="6" width="2.6640625" style="16" customWidth="1"/>
    <col min="7" max="8" width="2.6640625" customWidth="1"/>
    <col min="9" max="9" width="2.77734375" customWidth="1"/>
    <col min="10" max="12" width="2.6640625" customWidth="1"/>
    <col min="13" max="13" width="3.33203125" customWidth="1"/>
    <col min="14" max="86" width="2.6640625" customWidth="1"/>
  </cols>
  <sheetData>
    <row r="1" spans="1:48" ht="29.25" customHeight="1" x14ac:dyDescent="0.2">
      <c r="A1" s="67"/>
      <c r="B1" s="67"/>
      <c r="C1" s="67"/>
      <c r="D1" s="318" t="s">
        <v>135</v>
      </c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8"/>
      <c r="AH1" s="318"/>
      <c r="AI1" s="318"/>
      <c r="AJ1" s="318"/>
      <c r="AK1" s="318"/>
      <c r="AL1" s="318"/>
      <c r="AM1" s="318"/>
      <c r="AN1" s="318"/>
      <c r="AO1" s="318"/>
      <c r="AP1" s="318"/>
      <c r="AQ1" s="318"/>
      <c r="AR1" s="318"/>
      <c r="AS1" s="318"/>
      <c r="AT1" s="318"/>
      <c r="AU1" s="318"/>
      <c r="AV1" s="318"/>
    </row>
    <row r="2" spans="1:48" ht="23.25" customHeight="1" thickBot="1" x14ac:dyDescent="0.25">
      <c r="AN2" s="430">
        <f ca="1">TODAY()</f>
        <v>44504</v>
      </c>
      <c r="AO2" s="431"/>
      <c r="AP2" s="431"/>
      <c r="AQ2" s="431"/>
      <c r="AR2" s="431"/>
      <c r="AS2" s="431"/>
      <c r="AT2" s="431"/>
      <c r="AU2" s="431"/>
      <c r="AV2" s="431"/>
    </row>
    <row r="3" spans="1:48" ht="23.25" customHeight="1" thickTop="1" x14ac:dyDescent="0.2">
      <c r="A3" s="319" t="s">
        <v>34</v>
      </c>
      <c r="B3" s="320"/>
      <c r="C3" s="321"/>
      <c r="D3" s="51" t="s">
        <v>35</v>
      </c>
      <c r="E3" s="50"/>
      <c r="F3" s="52"/>
      <c r="G3" s="53" t="s">
        <v>36</v>
      </c>
      <c r="H3" s="50"/>
      <c r="I3" s="52"/>
      <c r="J3" s="53" t="s">
        <v>37</v>
      </c>
      <c r="K3" s="50"/>
      <c r="L3" s="52"/>
      <c r="M3" s="53" t="s">
        <v>38</v>
      </c>
      <c r="N3" s="50"/>
      <c r="O3" s="52"/>
      <c r="P3" s="53" t="s">
        <v>39</v>
      </c>
      <c r="Q3" s="50"/>
      <c r="R3" s="52"/>
      <c r="S3" s="53" t="s">
        <v>40</v>
      </c>
      <c r="T3" s="50"/>
      <c r="U3" s="52"/>
      <c r="V3" s="53" t="s">
        <v>41</v>
      </c>
      <c r="W3" s="50"/>
      <c r="X3" s="52"/>
      <c r="Y3" s="53" t="s">
        <v>42</v>
      </c>
      <c r="Z3" s="50"/>
      <c r="AA3" s="52"/>
      <c r="AB3" s="53" t="s">
        <v>43</v>
      </c>
      <c r="AC3" s="50"/>
      <c r="AD3" s="50"/>
      <c r="AE3" s="322" t="s">
        <v>34</v>
      </c>
      <c r="AF3" s="323"/>
      <c r="AG3" s="324"/>
      <c r="AH3" s="323" t="s">
        <v>29</v>
      </c>
      <c r="AI3" s="323"/>
      <c r="AJ3" s="324"/>
      <c r="AK3" s="323" t="s">
        <v>30</v>
      </c>
      <c r="AL3" s="323"/>
      <c r="AM3" s="324"/>
      <c r="AN3" s="323" t="s">
        <v>31</v>
      </c>
      <c r="AO3" s="323"/>
      <c r="AP3" s="324"/>
      <c r="AQ3" s="323" t="s">
        <v>32</v>
      </c>
      <c r="AR3" s="323"/>
      <c r="AS3" s="324"/>
      <c r="AT3" s="323" t="s">
        <v>33</v>
      </c>
      <c r="AU3" s="323"/>
      <c r="AV3" s="410"/>
    </row>
    <row r="4" spans="1:48" ht="23.25" customHeight="1" thickBot="1" x14ac:dyDescent="0.25">
      <c r="A4" s="325" t="s">
        <v>147</v>
      </c>
      <c r="B4" s="326"/>
      <c r="C4" s="327"/>
      <c r="D4" s="328" t="str">
        <f>参加チーム!$C2</f>
        <v>草加東</v>
      </c>
      <c r="E4" s="314"/>
      <c r="F4" s="329"/>
      <c r="G4" s="313" t="str">
        <f>参加チーム!$C3</f>
        <v>越谷FC</v>
      </c>
      <c r="H4" s="314"/>
      <c r="I4" s="314"/>
      <c r="J4" s="313" t="str">
        <f>参加チーム!$C4</f>
        <v>高砂</v>
      </c>
      <c r="K4" s="314"/>
      <c r="L4" s="314"/>
      <c r="M4" s="313" t="str">
        <f>参加チーム!$C5</f>
        <v>西町</v>
      </c>
      <c r="N4" s="314"/>
      <c r="O4" s="314"/>
      <c r="P4" s="313" t="str">
        <f>参加チーム!$C6</f>
        <v>ホワイト</v>
      </c>
      <c r="Q4" s="314"/>
      <c r="R4" s="314"/>
      <c r="S4" s="313" t="str">
        <f>参加チーム!$C7</f>
        <v>戸ヶ崎</v>
      </c>
      <c r="T4" s="314"/>
      <c r="U4" s="314"/>
      <c r="V4" s="313" t="str">
        <f>参加チーム!$C8</f>
        <v>桜</v>
      </c>
      <c r="W4" s="314"/>
      <c r="X4" s="314"/>
      <c r="Y4" s="313" t="str">
        <f>参加チーム!$C9</f>
        <v>大相模</v>
      </c>
      <c r="Z4" s="314"/>
      <c r="AA4" s="314"/>
      <c r="AB4" s="313" t="str">
        <f>参加チーム!$C10</f>
        <v>越谷南</v>
      </c>
      <c r="AC4" s="314"/>
      <c r="AD4" s="314"/>
      <c r="AE4" s="315" t="str">
        <f>IF(A4="","",A4)</f>
        <v>a</v>
      </c>
      <c r="AF4" s="316"/>
      <c r="AG4" s="317"/>
      <c r="AH4" s="379"/>
      <c r="AI4" s="379"/>
      <c r="AJ4" s="380"/>
      <c r="AK4" s="379"/>
      <c r="AL4" s="379"/>
      <c r="AM4" s="380"/>
      <c r="AN4" s="379"/>
      <c r="AO4" s="379"/>
      <c r="AP4" s="380"/>
      <c r="AQ4" s="379"/>
      <c r="AR4" s="379"/>
      <c r="AS4" s="380"/>
      <c r="AT4" s="379"/>
      <c r="AU4" s="379"/>
      <c r="AV4" s="411"/>
    </row>
    <row r="5" spans="1:48" ht="23.25" customHeight="1" thickTop="1" x14ac:dyDescent="0.2">
      <c r="A5" s="64" t="str">
        <f>IF(D3="","",D3)</f>
        <v>A</v>
      </c>
      <c r="B5" s="50"/>
      <c r="C5" s="52"/>
      <c r="D5" s="401" t="e">
        <f>IF(D6="","",IF(D6-F6&gt;0,"○",IF(D6-F6&lt;0,"×","△")))</f>
        <v>#VALUE!</v>
      </c>
      <c r="E5" s="401"/>
      <c r="F5" s="417"/>
      <c r="G5" s="401" t="str">
        <f>IF(G6="","",IF(G6-I6&gt;0,"○",IF(G6-I6&lt;0,"×","△")))</f>
        <v/>
      </c>
      <c r="H5" s="401"/>
      <c r="I5" s="402"/>
      <c r="J5" s="401" t="str">
        <f>IF(J6="","",IF(J6-L6&gt;0,"○",IF(J6-L6&lt;0,"×","△")))</f>
        <v>○</v>
      </c>
      <c r="K5" s="401"/>
      <c r="L5" s="402"/>
      <c r="M5" s="401" t="str">
        <f>IF(M6="","",IF(M6-O6&gt;0,"○",IF(M6-O6&lt;0,"×","△")))</f>
        <v>○</v>
      </c>
      <c r="N5" s="401"/>
      <c r="O5" s="402"/>
      <c r="P5" s="401" t="str">
        <f>IF(P6="","",IF(P6-R6&gt;0,"○",IF(P6-R6&lt;0,"×","△")))</f>
        <v>○</v>
      </c>
      <c r="Q5" s="401"/>
      <c r="R5" s="402"/>
      <c r="S5" s="401" t="str">
        <f>IF(S6="","",IF(S6-U6&gt;0,"○",IF(S6-U6&lt;0,"×","△")))</f>
        <v/>
      </c>
      <c r="T5" s="401"/>
      <c r="U5" s="402"/>
      <c r="V5" s="401" t="str">
        <f>IF(V6="","",IF(V6-X6&gt;0,"○",IF(V6-X6&lt;0,"×","△")))</f>
        <v/>
      </c>
      <c r="W5" s="401"/>
      <c r="X5" s="402"/>
      <c r="Y5" s="401" t="str">
        <f>IF(Y6="","",IF(Y6-AA6&gt;0,"○",IF(Y6-AA6&lt;0,"×","△")))</f>
        <v>○</v>
      </c>
      <c r="Z5" s="401"/>
      <c r="AA5" s="402"/>
      <c r="AB5" s="401" t="str">
        <f>IF(AB6="","",IF(AB6-AD6&gt;0,"○",IF(AB6-AD6&lt;0,"×","△")))</f>
        <v>○</v>
      </c>
      <c r="AC5" s="401"/>
      <c r="AD5" s="420"/>
      <c r="AE5" s="128" t="str">
        <f>IF(D3="","",D3)</f>
        <v>A</v>
      </c>
      <c r="AF5" s="127"/>
      <c r="AG5" s="56"/>
      <c r="AH5" s="421">
        <f>COUNTIF(D5:AD5,"○")*3+COUNTIF(D5:AD5,"△")</f>
        <v>15</v>
      </c>
      <c r="AI5" s="421"/>
      <c r="AJ5" s="422"/>
      <c r="AK5" s="421">
        <f>SUM(D6,G6,J6,M6,P6,S6,V6,Y6,AB6)-SUM(F6,I6,L6,O6,R6,U6,X6,AA6,AD6)</f>
        <v>25</v>
      </c>
      <c r="AL5" s="421"/>
      <c r="AM5" s="422"/>
      <c r="AN5" s="421">
        <f>SUM(D6,G6,J6,M6,P6,S6,V6,Y6,AB6)</f>
        <v>25</v>
      </c>
      <c r="AO5" s="421"/>
      <c r="AP5" s="422"/>
      <c r="AQ5" s="425">
        <f>10000*AH5+100*AK5+AN5</f>
        <v>152525</v>
      </c>
      <c r="AR5" s="425"/>
      <c r="AS5" s="426"/>
      <c r="AT5" s="412">
        <f>RANK(AQ5,$AQ$5:$AQ$22)</f>
        <v>3</v>
      </c>
      <c r="AU5" s="412"/>
      <c r="AV5" s="413"/>
    </row>
    <row r="6" spans="1:48" ht="23.25" customHeight="1" thickBot="1" x14ac:dyDescent="0.25">
      <c r="A6" s="416" t="str">
        <f>IF(D4="","",D4)</f>
        <v>草加東</v>
      </c>
      <c r="B6" s="371"/>
      <c r="C6" s="372"/>
      <c r="D6" s="57" t="s">
        <v>63</v>
      </c>
      <c r="E6" s="57" t="s">
        <v>63</v>
      </c>
      <c r="F6" s="59" t="s">
        <v>63</v>
      </c>
      <c r="G6" s="60"/>
      <c r="H6" s="61" t="s">
        <v>64</v>
      </c>
      <c r="I6" s="55"/>
      <c r="J6" s="62">
        <v>5</v>
      </c>
      <c r="K6" s="57" t="s">
        <v>64</v>
      </c>
      <c r="L6" s="63">
        <v>0</v>
      </c>
      <c r="M6" s="62">
        <v>4</v>
      </c>
      <c r="N6" s="57" t="s">
        <v>64</v>
      </c>
      <c r="O6" s="63">
        <v>0</v>
      </c>
      <c r="P6" s="62">
        <v>3</v>
      </c>
      <c r="Q6" s="57" t="s">
        <v>64</v>
      </c>
      <c r="R6" s="63">
        <v>0</v>
      </c>
      <c r="S6" s="62"/>
      <c r="T6" s="57" t="s">
        <v>64</v>
      </c>
      <c r="U6" s="63"/>
      <c r="V6" s="62"/>
      <c r="W6" s="57" t="s">
        <v>64</v>
      </c>
      <c r="X6" s="63"/>
      <c r="Y6" s="62">
        <v>8</v>
      </c>
      <c r="Z6" s="57" t="s">
        <v>64</v>
      </c>
      <c r="AA6" s="63">
        <v>0</v>
      </c>
      <c r="AB6" s="62">
        <v>5</v>
      </c>
      <c r="AC6" s="57" t="s">
        <v>64</v>
      </c>
      <c r="AD6" s="62">
        <v>0</v>
      </c>
      <c r="AE6" s="370" t="str">
        <f>IF(D4="","",D4)</f>
        <v>草加東</v>
      </c>
      <c r="AF6" s="371"/>
      <c r="AG6" s="372"/>
      <c r="AH6" s="423"/>
      <c r="AI6" s="423"/>
      <c r="AJ6" s="424"/>
      <c r="AK6" s="423"/>
      <c r="AL6" s="423"/>
      <c r="AM6" s="424"/>
      <c r="AN6" s="423"/>
      <c r="AO6" s="423"/>
      <c r="AP6" s="424"/>
      <c r="AQ6" s="427"/>
      <c r="AR6" s="427"/>
      <c r="AS6" s="428"/>
      <c r="AT6" s="414"/>
      <c r="AU6" s="414"/>
      <c r="AV6" s="415"/>
    </row>
    <row r="7" spans="1:48" ht="23.25" customHeight="1" thickTop="1" x14ac:dyDescent="0.2">
      <c r="A7" s="64" t="str">
        <f>IF(G3="","",G3)</f>
        <v>B</v>
      </c>
      <c r="B7" s="42"/>
      <c r="C7" s="56"/>
      <c r="D7" s="401" t="str">
        <f>IF(D8="","",IF(D8-F8&gt;0,"○",IF(D8-F8&lt;0,"×","△")))</f>
        <v/>
      </c>
      <c r="E7" s="401"/>
      <c r="F7" s="402"/>
      <c r="G7" s="401" t="e">
        <f>IF(G8="","",IF(G8-I8&gt;0,"○",IF(G8-I8&lt;0,"×","△")))</f>
        <v>#VALUE!</v>
      </c>
      <c r="H7" s="401"/>
      <c r="I7" s="417"/>
      <c r="J7" s="401" t="str">
        <f>IF(J8="","",IF(J8-L8&gt;0,"○",IF(J8-L8&lt;0,"×","△")))</f>
        <v>○</v>
      </c>
      <c r="K7" s="401"/>
      <c r="L7" s="402"/>
      <c r="M7" s="401" t="str">
        <f>IF(M8="","",IF(M8-O8&gt;0,"○",IF(M8-O8&lt;0,"×","△")))</f>
        <v>○</v>
      </c>
      <c r="N7" s="401"/>
      <c r="O7" s="402"/>
      <c r="P7" s="401" t="str">
        <f>IF(P8="","",IF(P8-R8&gt;0,"○",IF(P8-R8&lt;0,"×","△")))</f>
        <v>○</v>
      </c>
      <c r="Q7" s="401"/>
      <c r="R7" s="402"/>
      <c r="S7" s="401" t="str">
        <f>IF(S8="","",IF(S8-U8&gt;0,"○",IF(S8-U8&lt;0,"×","△")))</f>
        <v>○</v>
      </c>
      <c r="T7" s="401"/>
      <c r="U7" s="402"/>
      <c r="V7" s="401" t="str">
        <f>IF(V8="","",IF(V8-X8&gt;0,"○",IF(V8-X8&lt;0,"×","△")))</f>
        <v>○</v>
      </c>
      <c r="W7" s="401"/>
      <c r="X7" s="402"/>
      <c r="Y7" s="401" t="str">
        <f>IF(Y8="","",IF(Y8-AA8&gt;0,"○",IF(Y8-AA8&lt;0,"×","△")))</f>
        <v>○</v>
      </c>
      <c r="Z7" s="401"/>
      <c r="AA7" s="402"/>
      <c r="AB7" s="401" t="str">
        <f>IF(AB8="","",IF(AB8-AD8&gt;0,"○",IF(AB8-AD8&lt;0,"×","△")))</f>
        <v>○</v>
      </c>
      <c r="AC7" s="401"/>
      <c r="AD7" s="420"/>
      <c r="AE7" s="129" t="str">
        <f>IF(G3="","",G3)</f>
        <v>B</v>
      </c>
      <c r="AF7" s="65"/>
      <c r="AG7" s="66"/>
      <c r="AH7" s="421">
        <f>COUNTIF(D7:AD7,"○")*3+COUNTIF(D7:AD7,"△")</f>
        <v>21</v>
      </c>
      <c r="AI7" s="421"/>
      <c r="AJ7" s="422"/>
      <c r="AK7" s="421">
        <f>SUM(D8,G8,J8,M8,P8,S8,V8,Y8,AB8)-SUM(F8,I8,L8,O8,R8,U8,X8,AA8,AD8)</f>
        <v>32</v>
      </c>
      <c r="AL7" s="421"/>
      <c r="AM7" s="422"/>
      <c r="AN7" s="421">
        <f>SUM(D8,G8,J8,M8,P8,S8,V8,Y8,AB8)</f>
        <v>32</v>
      </c>
      <c r="AO7" s="421"/>
      <c r="AP7" s="422"/>
      <c r="AQ7" s="425">
        <f>10000*AH7+100*AK7+AN7</f>
        <v>213232</v>
      </c>
      <c r="AR7" s="425"/>
      <c r="AS7" s="426"/>
      <c r="AT7" s="412">
        <f>RANK(AQ7,$AQ$5:$AQ$22)</f>
        <v>1</v>
      </c>
      <c r="AU7" s="412"/>
      <c r="AV7" s="413"/>
    </row>
    <row r="8" spans="1:48" ht="23.25" customHeight="1" thickBot="1" x14ac:dyDescent="0.25">
      <c r="A8" s="416" t="str">
        <f>IF(G4="","",G4)</f>
        <v>越谷FC</v>
      </c>
      <c r="B8" s="371"/>
      <c r="C8" s="372"/>
      <c r="D8" s="57" t="str">
        <f>IF(I6="","",I6)</f>
        <v/>
      </c>
      <c r="E8" s="57" t="s">
        <v>64</v>
      </c>
      <c r="F8" s="58" t="str">
        <f>IF(G6="","",G6)</f>
        <v/>
      </c>
      <c r="G8" s="57" t="s">
        <v>63</v>
      </c>
      <c r="H8" s="57" t="s">
        <v>63</v>
      </c>
      <c r="I8" s="59" t="s">
        <v>63</v>
      </c>
      <c r="J8" s="60">
        <v>4</v>
      </c>
      <c r="K8" s="61" t="s">
        <v>64</v>
      </c>
      <c r="L8" s="55">
        <v>0</v>
      </c>
      <c r="M8" s="62">
        <v>6</v>
      </c>
      <c r="N8" s="57" t="s">
        <v>64</v>
      </c>
      <c r="O8" s="63">
        <v>0</v>
      </c>
      <c r="P8" s="62">
        <v>2</v>
      </c>
      <c r="Q8" s="57" t="s">
        <v>64</v>
      </c>
      <c r="R8" s="63">
        <v>0</v>
      </c>
      <c r="S8" s="62">
        <v>3</v>
      </c>
      <c r="T8" s="57" t="s">
        <v>64</v>
      </c>
      <c r="U8" s="63">
        <v>0</v>
      </c>
      <c r="V8" s="62">
        <v>8</v>
      </c>
      <c r="W8" s="57" t="s">
        <v>64</v>
      </c>
      <c r="X8" s="63">
        <v>0</v>
      </c>
      <c r="Y8" s="62">
        <v>6</v>
      </c>
      <c r="Z8" s="57" t="s">
        <v>64</v>
      </c>
      <c r="AA8" s="63">
        <v>0</v>
      </c>
      <c r="AB8" s="62">
        <v>3</v>
      </c>
      <c r="AC8" s="57" t="s">
        <v>64</v>
      </c>
      <c r="AD8" s="62">
        <v>0</v>
      </c>
      <c r="AE8" s="370" t="str">
        <f>IF(G4="","",G4)</f>
        <v>越谷FC</v>
      </c>
      <c r="AF8" s="371"/>
      <c r="AG8" s="372"/>
      <c r="AH8" s="423"/>
      <c r="AI8" s="423"/>
      <c r="AJ8" s="424"/>
      <c r="AK8" s="423"/>
      <c r="AL8" s="423"/>
      <c r="AM8" s="424"/>
      <c r="AN8" s="423"/>
      <c r="AO8" s="423"/>
      <c r="AP8" s="424"/>
      <c r="AQ8" s="427"/>
      <c r="AR8" s="427"/>
      <c r="AS8" s="428"/>
      <c r="AT8" s="414"/>
      <c r="AU8" s="414"/>
      <c r="AV8" s="415"/>
    </row>
    <row r="9" spans="1:48" ht="23.25" customHeight="1" thickTop="1" x14ac:dyDescent="0.2">
      <c r="A9" s="64" t="str">
        <f>IF(J3="","",J3)</f>
        <v>C</v>
      </c>
      <c r="B9" s="42"/>
      <c r="C9" s="56"/>
      <c r="D9" s="401" t="str">
        <f>IF(D10="","",IF(D10-F10&gt;0,"○",IF(D10-F10&lt;0,"×","△")))</f>
        <v>×</v>
      </c>
      <c r="E9" s="401"/>
      <c r="F9" s="402"/>
      <c r="G9" s="401" t="str">
        <f>IF(G10="","",IF(G10-I10&gt;0,"○",IF(G10-I10&lt;0,"×","△")))</f>
        <v>×</v>
      </c>
      <c r="H9" s="401"/>
      <c r="I9" s="402"/>
      <c r="J9" s="401" t="e">
        <f>IF(J10="","",IF(J10-L10&gt;0,"○",IF(J10-L10&lt;0,"×","△")))</f>
        <v>#VALUE!</v>
      </c>
      <c r="K9" s="401"/>
      <c r="L9" s="417"/>
      <c r="M9" s="401" t="str">
        <f>IF(M10="","",IF(M10-O10&gt;0,"○",IF(M10-O10&lt;0,"×","△")))</f>
        <v>×</v>
      </c>
      <c r="N9" s="401"/>
      <c r="O9" s="402"/>
      <c r="P9" s="401" t="str">
        <f>IF(P10="","",IF(P10-R10&gt;0,"○",IF(P10-R10&lt;0,"×","△")))</f>
        <v>×</v>
      </c>
      <c r="Q9" s="401"/>
      <c r="R9" s="402"/>
      <c r="S9" s="401" t="str">
        <f>IF(S10="","",IF(S10-U10&gt;0,"○",IF(S10-U10&lt;0,"×","△")))</f>
        <v>○</v>
      </c>
      <c r="T9" s="401"/>
      <c r="U9" s="402"/>
      <c r="V9" s="401" t="str">
        <f>IF(V10="","",IF(V10-X10&gt;0,"○",IF(V10-X10&lt;0,"×","△")))</f>
        <v>○</v>
      </c>
      <c r="W9" s="401"/>
      <c r="X9" s="402"/>
      <c r="Y9" s="401" t="str">
        <f>IF(Y10="","",IF(Y10-AA10&gt;0,"○",IF(Y10-AA10&lt;0,"×","△")))</f>
        <v>○</v>
      </c>
      <c r="Z9" s="401"/>
      <c r="AA9" s="402"/>
      <c r="AB9" s="401" t="str">
        <f>IF(AB10="","",IF(AB10-AD10&gt;0,"○",IF(AB10-AD10&lt;0,"×","△")))</f>
        <v>○</v>
      </c>
      <c r="AC9" s="401"/>
      <c r="AD9" s="420"/>
      <c r="AE9" s="129" t="str">
        <f>IF(J3="","",J3)</f>
        <v>C</v>
      </c>
      <c r="AF9" s="65"/>
      <c r="AG9" s="66"/>
      <c r="AH9" s="421">
        <f>COUNTIF(D9:AD9,"○")*3+COUNTIF(D9:AD9,"△")</f>
        <v>12</v>
      </c>
      <c r="AI9" s="421"/>
      <c r="AJ9" s="422"/>
      <c r="AK9" s="421">
        <f>SUM(D10,G10,J10,M10,P10,S10,V10,Y10,AB10)-SUM(F10,I10,L10,O10,R10,U10,X10,AA10,AD10)</f>
        <v>-9</v>
      </c>
      <c r="AL9" s="421"/>
      <c r="AM9" s="422"/>
      <c r="AN9" s="421">
        <f>SUM(D10,G10,J10,M10,P10,S10,V10,Y10,AB10)</f>
        <v>13</v>
      </c>
      <c r="AO9" s="421"/>
      <c r="AP9" s="422"/>
      <c r="AQ9" s="425">
        <f>10000*AH9+100*AK9+AN9</f>
        <v>119113</v>
      </c>
      <c r="AR9" s="425"/>
      <c r="AS9" s="426"/>
      <c r="AT9" s="412">
        <f>RANK(AQ9,$AQ$5:$AQ$22)</f>
        <v>5</v>
      </c>
      <c r="AU9" s="412"/>
      <c r="AV9" s="413"/>
    </row>
    <row r="10" spans="1:48" ht="23.25" customHeight="1" thickBot="1" x14ac:dyDescent="0.25">
      <c r="A10" s="416" t="str">
        <f>IF(J4="","",J4)</f>
        <v>高砂</v>
      </c>
      <c r="B10" s="379"/>
      <c r="C10" s="380"/>
      <c r="D10" s="57">
        <f>IF(L6="","",L6)</f>
        <v>0</v>
      </c>
      <c r="E10" s="57" t="s">
        <v>64</v>
      </c>
      <c r="F10" s="58">
        <f>IF(J6="","",J6)</f>
        <v>5</v>
      </c>
      <c r="G10" s="57">
        <f>IF(L8="","",L8)</f>
        <v>0</v>
      </c>
      <c r="H10" s="57" t="s">
        <v>64</v>
      </c>
      <c r="I10" s="58">
        <f>IF(J8="","",J8)</f>
        <v>4</v>
      </c>
      <c r="J10" s="57" t="s">
        <v>63</v>
      </c>
      <c r="K10" s="57" t="s">
        <v>63</v>
      </c>
      <c r="L10" s="59" t="s">
        <v>63</v>
      </c>
      <c r="M10" s="60">
        <v>1</v>
      </c>
      <c r="N10" s="61" t="s">
        <v>64</v>
      </c>
      <c r="O10" s="55">
        <v>3</v>
      </c>
      <c r="P10" s="62">
        <v>2</v>
      </c>
      <c r="Q10" s="57" t="s">
        <v>64</v>
      </c>
      <c r="R10" s="63">
        <v>8</v>
      </c>
      <c r="S10" s="62">
        <v>1</v>
      </c>
      <c r="T10" s="57" t="s">
        <v>64</v>
      </c>
      <c r="U10" s="63">
        <v>0</v>
      </c>
      <c r="V10" s="62">
        <v>5</v>
      </c>
      <c r="W10" s="57" t="s">
        <v>64</v>
      </c>
      <c r="X10" s="63">
        <v>1</v>
      </c>
      <c r="Y10" s="62">
        <v>2</v>
      </c>
      <c r="Z10" s="57" t="s">
        <v>64</v>
      </c>
      <c r="AA10" s="63">
        <v>1</v>
      </c>
      <c r="AB10" s="62">
        <v>2</v>
      </c>
      <c r="AC10" s="57" t="s">
        <v>64</v>
      </c>
      <c r="AD10" s="62">
        <v>0</v>
      </c>
      <c r="AE10" s="370" t="str">
        <f>IF(J4="","",J4)</f>
        <v>高砂</v>
      </c>
      <c r="AF10" s="379"/>
      <c r="AG10" s="380"/>
      <c r="AH10" s="423"/>
      <c r="AI10" s="423"/>
      <c r="AJ10" s="424"/>
      <c r="AK10" s="423"/>
      <c r="AL10" s="423"/>
      <c r="AM10" s="424"/>
      <c r="AN10" s="423"/>
      <c r="AO10" s="423"/>
      <c r="AP10" s="424"/>
      <c r="AQ10" s="427"/>
      <c r="AR10" s="427"/>
      <c r="AS10" s="428"/>
      <c r="AT10" s="414"/>
      <c r="AU10" s="414"/>
      <c r="AV10" s="415"/>
    </row>
    <row r="11" spans="1:48" ht="23.25" customHeight="1" thickTop="1" x14ac:dyDescent="0.2">
      <c r="A11" s="64" t="str">
        <f>IF(M3="","",M3)</f>
        <v>D</v>
      </c>
      <c r="B11" s="42"/>
      <c r="C11" s="56"/>
      <c r="D11" s="401" t="str">
        <f>IF(D12="","",IF(D12-F12&gt;0,"○",IF(D12-F12&lt;0,"×","△")))</f>
        <v>×</v>
      </c>
      <c r="E11" s="401"/>
      <c r="F11" s="402"/>
      <c r="G11" s="401" t="str">
        <f>IF(G12="","",IF(G12-I12&gt;0,"○",IF(G12-I12&lt;0,"×","△")))</f>
        <v>×</v>
      </c>
      <c r="H11" s="401"/>
      <c r="I11" s="402"/>
      <c r="J11" s="401" t="str">
        <f>IF(J12="","",IF(J12-L12&gt;0,"○",IF(J12-L12&lt;0,"×","△")))</f>
        <v>○</v>
      </c>
      <c r="K11" s="401"/>
      <c r="L11" s="402"/>
      <c r="M11" s="401" t="e">
        <f>IF(M12="","",IF(M12-O12&gt;0,"○",IF(M12-O12&lt;0,"×","△")))</f>
        <v>#VALUE!</v>
      </c>
      <c r="N11" s="401"/>
      <c r="O11" s="417"/>
      <c r="P11" s="401" t="str">
        <f>IF(P12="","",IF(P12-R12&gt;0,"○",IF(P12-R12&lt;0,"×","△")))</f>
        <v>×</v>
      </c>
      <c r="Q11" s="401"/>
      <c r="R11" s="402"/>
      <c r="S11" s="401" t="str">
        <f>IF(S12="","",IF(S12-U12&gt;0,"○",IF(S12-U12&lt;0,"×","△")))</f>
        <v>○</v>
      </c>
      <c r="T11" s="401"/>
      <c r="U11" s="402"/>
      <c r="V11" s="401" t="str">
        <f>IF(V12="","",IF(V12-X12&gt;0,"○",IF(V12-X12&lt;0,"×","△")))</f>
        <v>○</v>
      </c>
      <c r="W11" s="401"/>
      <c r="X11" s="402"/>
      <c r="Y11" s="401" t="str">
        <f>IF(Y12="","",IF(Y12-AA12&gt;0,"○",IF(Y12-AA12&lt;0,"×","△")))</f>
        <v>△</v>
      </c>
      <c r="Z11" s="401"/>
      <c r="AA11" s="402"/>
      <c r="AB11" s="401" t="str">
        <f>IF(AB12="","",IF(AB12-AD12&gt;0,"○",IF(AB12-AD12&lt;0,"×","△")))</f>
        <v>○</v>
      </c>
      <c r="AC11" s="401"/>
      <c r="AD11" s="420"/>
      <c r="AE11" s="129" t="str">
        <f>IF(M3="","",M3)</f>
        <v>D</v>
      </c>
      <c r="AF11" s="65"/>
      <c r="AG11" s="66"/>
      <c r="AH11" s="421">
        <f>COUNTIF(D11:AD11,"○")*3+COUNTIF(D11:AD11,"△")</f>
        <v>13</v>
      </c>
      <c r="AI11" s="421"/>
      <c r="AJ11" s="422"/>
      <c r="AK11" s="421">
        <f>SUM(D12,G12,J12,M12,P12,S12,V12,Y12,AB12)-SUM(F12,I12,L12,O12,R12,U12,X12,AA12,AD12)</f>
        <v>4</v>
      </c>
      <c r="AL11" s="421"/>
      <c r="AM11" s="422"/>
      <c r="AN11" s="421">
        <f>SUM(D12,G12,J12,M12,P12,S12,V12,Y12,AB12)</f>
        <v>18</v>
      </c>
      <c r="AO11" s="421"/>
      <c r="AP11" s="422"/>
      <c r="AQ11" s="425">
        <f>10000*AH11+100*AK11+AN11</f>
        <v>130418</v>
      </c>
      <c r="AR11" s="425"/>
      <c r="AS11" s="426"/>
      <c r="AT11" s="412">
        <f>RANK(AQ11,$AQ$5:$AQ$22)</f>
        <v>4</v>
      </c>
      <c r="AU11" s="412"/>
      <c r="AV11" s="413"/>
    </row>
    <row r="12" spans="1:48" ht="23.25" customHeight="1" thickBot="1" x14ac:dyDescent="0.25">
      <c r="A12" s="416" t="str">
        <f>IF(M4="","",M4)</f>
        <v>西町</v>
      </c>
      <c r="B12" s="379"/>
      <c r="C12" s="380"/>
      <c r="D12" s="57">
        <f>IF(O6="","",O6)</f>
        <v>0</v>
      </c>
      <c r="E12" s="57" t="s">
        <v>64</v>
      </c>
      <c r="F12" s="58">
        <f>IF(M6="","",M6)</f>
        <v>4</v>
      </c>
      <c r="G12" s="57">
        <f>IF(O8="","",O8)</f>
        <v>0</v>
      </c>
      <c r="H12" s="57" t="s">
        <v>64</v>
      </c>
      <c r="I12" s="58">
        <f>IF(M8="","",M8)</f>
        <v>6</v>
      </c>
      <c r="J12" s="57">
        <f>IF(O10="","",O10)</f>
        <v>3</v>
      </c>
      <c r="K12" s="57" t="s">
        <v>64</v>
      </c>
      <c r="L12" s="58">
        <f>IF(M10="","",M10)</f>
        <v>1</v>
      </c>
      <c r="M12" s="57" t="s">
        <v>63</v>
      </c>
      <c r="N12" s="57" t="s">
        <v>63</v>
      </c>
      <c r="O12" s="59" t="s">
        <v>63</v>
      </c>
      <c r="P12" s="60">
        <v>1</v>
      </c>
      <c r="Q12" s="61" t="s">
        <v>64</v>
      </c>
      <c r="R12" s="55">
        <v>2</v>
      </c>
      <c r="S12" s="62">
        <v>1</v>
      </c>
      <c r="T12" s="57" t="s">
        <v>64</v>
      </c>
      <c r="U12" s="63">
        <v>0</v>
      </c>
      <c r="V12" s="62">
        <v>7</v>
      </c>
      <c r="W12" s="57" t="s">
        <v>64</v>
      </c>
      <c r="X12" s="63">
        <v>0</v>
      </c>
      <c r="Y12" s="62">
        <v>1</v>
      </c>
      <c r="Z12" s="57" t="s">
        <v>64</v>
      </c>
      <c r="AA12" s="63">
        <v>1</v>
      </c>
      <c r="AB12" s="62">
        <v>5</v>
      </c>
      <c r="AC12" s="57" t="s">
        <v>64</v>
      </c>
      <c r="AD12" s="62">
        <v>0</v>
      </c>
      <c r="AE12" s="370" t="str">
        <f>IF(M4="","",M4)</f>
        <v>西町</v>
      </c>
      <c r="AF12" s="379"/>
      <c r="AG12" s="380"/>
      <c r="AH12" s="423"/>
      <c r="AI12" s="423"/>
      <c r="AJ12" s="424"/>
      <c r="AK12" s="423"/>
      <c r="AL12" s="423"/>
      <c r="AM12" s="424"/>
      <c r="AN12" s="423"/>
      <c r="AO12" s="423"/>
      <c r="AP12" s="424"/>
      <c r="AQ12" s="427"/>
      <c r="AR12" s="427"/>
      <c r="AS12" s="428"/>
      <c r="AT12" s="414"/>
      <c r="AU12" s="414"/>
      <c r="AV12" s="415"/>
    </row>
    <row r="13" spans="1:48" ht="23.25" customHeight="1" thickTop="1" x14ac:dyDescent="0.2">
      <c r="A13" s="64" t="str">
        <f>IF(P3="","",P3)</f>
        <v>E</v>
      </c>
      <c r="B13" s="42"/>
      <c r="C13" s="56"/>
      <c r="D13" s="401" t="str">
        <f>IF(D14="","",IF(D14-F14&gt;0,"○",IF(D14-F14&lt;0,"×","△")))</f>
        <v>×</v>
      </c>
      <c r="E13" s="401"/>
      <c r="F13" s="402"/>
      <c r="G13" s="401" t="str">
        <f>IF(G14="","",IF(G14-I14&gt;0,"○",IF(G14-I14&lt;0,"×","△")))</f>
        <v>×</v>
      </c>
      <c r="H13" s="401"/>
      <c r="I13" s="402"/>
      <c r="J13" s="401" t="str">
        <f>IF(J14="","",IF(J14-L14&gt;0,"○",IF(J14-L14&lt;0,"×","△")))</f>
        <v>○</v>
      </c>
      <c r="K13" s="401"/>
      <c r="L13" s="402"/>
      <c r="M13" s="401" t="str">
        <f>IF(M14="","",IF(M14-O14&gt;0,"○",IF(M14-O14&lt;0,"×","△")))</f>
        <v>○</v>
      </c>
      <c r="N13" s="401"/>
      <c r="O13" s="402"/>
      <c r="P13" s="401" t="e">
        <f>IF(P14="","",IF(P14-R14&gt;0,"○",IF(P14-R14&lt;0,"×","△")))</f>
        <v>#VALUE!</v>
      </c>
      <c r="Q13" s="401"/>
      <c r="R13" s="417"/>
      <c r="S13" s="429" t="str">
        <f>IF(S14="","",IF(S14-U14&gt;0,"○",IF(S14-U14&lt;0,"×","△")))</f>
        <v>○</v>
      </c>
      <c r="T13" s="401"/>
      <c r="U13" s="402"/>
      <c r="V13" s="429" t="str">
        <f>IF(V14="","",IF(V14-X14&gt;0,"○",IF(V14-X14&lt;0,"×","△")))</f>
        <v>○</v>
      </c>
      <c r="W13" s="401"/>
      <c r="X13" s="402"/>
      <c r="Y13" s="429" t="str">
        <f>IF(Y14="","",IF(Y14-AA14&gt;0,"○",IF(Y14-AA14&lt;0,"×","△")))</f>
        <v>△</v>
      </c>
      <c r="Z13" s="401"/>
      <c r="AA13" s="402"/>
      <c r="AB13" s="429" t="str">
        <f>IF(AB14="","",IF(AB14-AD14&gt;0,"○",IF(AB14-AD14&lt;0,"×","△")))</f>
        <v>○</v>
      </c>
      <c r="AC13" s="401"/>
      <c r="AD13" s="420"/>
      <c r="AE13" s="129" t="str">
        <f>IF(P3="","",P3)</f>
        <v>E</v>
      </c>
      <c r="AF13" s="65"/>
      <c r="AG13" s="66"/>
      <c r="AH13" s="421">
        <f>COUNTIF(D13:AD13,"○")*3+COUNTIF(D13:AD13,"△")</f>
        <v>16</v>
      </c>
      <c r="AI13" s="421"/>
      <c r="AJ13" s="422"/>
      <c r="AK13" s="421">
        <f>SUM(D14,G14,J14,M14,P14,S14,V14,Y14,AB14)-SUM(F14,I14,L14,O14,R14,U14,X14,AA14,AD14)</f>
        <v>11</v>
      </c>
      <c r="AL13" s="421"/>
      <c r="AM13" s="422"/>
      <c r="AN13" s="421">
        <f>SUM(D14,G14,J14,M14,P14,S14,V14,Y14,AB14)</f>
        <v>20</v>
      </c>
      <c r="AO13" s="421"/>
      <c r="AP13" s="422"/>
      <c r="AQ13" s="425">
        <f>10000*AH13+100*AK13+AN13</f>
        <v>161120</v>
      </c>
      <c r="AR13" s="425"/>
      <c r="AS13" s="426"/>
      <c r="AT13" s="412">
        <f>RANK(AQ13,$AQ$5:$AQ$22)</f>
        <v>2</v>
      </c>
      <c r="AU13" s="412"/>
      <c r="AV13" s="413"/>
    </row>
    <row r="14" spans="1:48" ht="23.25" customHeight="1" thickBot="1" x14ac:dyDescent="0.25">
      <c r="A14" s="416" t="str">
        <f>IF(P4="","",P4)</f>
        <v>ホワイト</v>
      </c>
      <c r="B14" s="379"/>
      <c r="C14" s="380"/>
      <c r="D14" s="57">
        <f>IF(R6="","",R6)</f>
        <v>0</v>
      </c>
      <c r="E14" s="57" t="s">
        <v>64</v>
      </c>
      <c r="F14" s="58">
        <f>IF(P6="","",P6)</f>
        <v>3</v>
      </c>
      <c r="G14" s="57">
        <f>IF(R8="","",R8)</f>
        <v>0</v>
      </c>
      <c r="H14" s="57" t="s">
        <v>64</v>
      </c>
      <c r="I14" s="58">
        <f>IF(P8="","",P8)</f>
        <v>2</v>
      </c>
      <c r="J14" s="57">
        <f>IF(R10="","",R10)</f>
        <v>8</v>
      </c>
      <c r="K14" s="57" t="s">
        <v>64</v>
      </c>
      <c r="L14" s="58">
        <f>IF(P10="","",P10)</f>
        <v>2</v>
      </c>
      <c r="M14" s="57">
        <f>IF(R12="","",R12)</f>
        <v>2</v>
      </c>
      <c r="N14" s="57" t="s">
        <v>64</v>
      </c>
      <c r="O14" s="58">
        <f>IF(P12="","",P12)</f>
        <v>1</v>
      </c>
      <c r="P14" s="57" t="s">
        <v>63</v>
      </c>
      <c r="Q14" s="57" t="s">
        <v>63</v>
      </c>
      <c r="R14" s="59" t="s">
        <v>63</v>
      </c>
      <c r="S14" s="60">
        <v>1</v>
      </c>
      <c r="T14" s="61" t="s">
        <v>64</v>
      </c>
      <c r="U14" s="55">
        <v>0</v>
      </c>
      <c r="V14" s="62">
        <v>2</v>
      </c>
      <c r="W14" s="57" t="s">
        <v>64</v>
      </c>
      <c r="X14" s="63">
        <v>0</v>
      </c>
      <c r="Y14" s="62">
        <v>0</v>
      </c>
      <c r="Z14" s="57" t="s">
        <v>64</v>
      </c>
      <c r="AA14" s="63">
        <v>0</v>
      </c>
      <c r="AB14" s="62">
        <v>7</v>
      </c>
      <c r="AC14" s="57" t="s">
        <v>64</v>
      </c>
      <c r="AD14" s="62">
        <v>1</v>
      </c>
      <c r="AE14" s="370" t="str">
        <f>IF(P4="","",P4)</f>
        <v>ホワイト</v>
      </c>
      <c r="AF14" s="379"/>
      <c r="AG14" s="380"/>
      <c r="AH14" s="423"/>
      <c r="AI14" s="423"/>
      <c r="AJ14" s="424"/>
      <c r="AK14" s="423"/>
      <c r="AL14" s="423"/>
      <c r="AM14" s="424"/>
      <c r="AN14" s="423"/>
      <c r="AO14" s="423"/>
      <c r="AP14" s="424"/>
      <c r="AQ14" s="427"/>
      <c r="AR14" s="427"/>
      <c r="AS14" s="428"/>
      <c r="AT14" s="414"/>
      <c r="AU14" s="414"/>
      <c r="AV14" s="415"/>
    </row>
    <row r="15" spans="1:48" ht="23.25" customHeight="1" thickTop="1" x14ac:dyDescent="0.2">
      <c r="A15" s="64" t="str">
        <f>IF(S3="","",S3)</f>
        <v>F</v>
      </c>
      <c r="B15" s="42"/>
      <c r="C15" s="56"/>
      <c r="D15" s="401" t="str">
        <f>IF(D16="","",IF(D16-F16&gt;0,"○",IF(D16-F16&lt;0,"×","△")))</f>
        <v/>
      </c>
      <c r="E15" s="401"/>
      <c r="F15" s="402"/>
      <c r="G15" s="401" t="str">
        <f>IF(G16="","",IF(G16-I16&gt;0,"○",IF(G16-I16&lt;0,"×","△")))</f>
        <v>×</v>
      </c>
      <c r="H15" s="401"/>
      <c r="I15" s="402"/>
      <c r="J15" s="401" t="str">
        <f>IF(J16="","",IF(J16-L16&gt;0,"○",IF(J16-L16&lt;0,"×","△")))</f>
        <v>×</v>
      </c>
      <c r="K15" s="401"/>
      <c r="L15" s="402"/>
      <c r="M15" s="401" t="str">
        <f>IF(M16="","",IF(M16-O16&gt;0,"○",IF(M16-O16&lt;0,"×","△")))</f>
        <v>×</v>
      </c>
      <c r="N15" s="401"/>
      <c r="O15" s="402"/>
      <c r="P15" s="401" t="str">
        <f>IF(P16="","",IF(P16-R16&gt;0,"○",IF(P16-R16&lt;0,"×","△")))</f>
        <v>×</v>
      </c>
      <c r="Q15" s="401"/>
      <c r="R15" s="402"/>
      <c r="S15" s="401" t="e">
        <f>IF(S16="","",IF(S16-U16&gt;0,"○",IF(S16-U16&lt;0,"×","△")))</f>
        <v>#VALUE!</v>
      </c>
      <c r="T15" s="401"/>
      <c r="U15" s="417"/>
      <c r="V15" s="429" t="str">
        <f>IF(V16="","",IF(V16-X16&gt;0,"○",IF(V16-X16&lt;0,"×","△")))</f>
        <v>△</v>
      </c>
      <c r="W15" s="401"/>
      <c r="X15" s="402"/>
      <c r="Y15" s="429" t="str">
        <f>IF(Y16="","",IF(Y16-AA16&gt;0,"○",IF(Y16-AA16&lt;0,"×","△")))</f>
        <v>△</v>
      </c>
      <c r="Z15" s="401"/>
      <c r="AA15" s="402"/>
      <c r="AB15" s="429" t="str">
        <f>IF(AB16="","",IF(AB16-AD16&gt;0,"○",IF(AB16-AD16&lt;0,"×","△")))</f>
        <v>×</v>
      </c>
      <c r="AC15" s="401"/>
      <c r="AD15" s="420"/>
      <c r="AE15" s="129" t="str">
        <f>IF(S3="","",S3)</f>
        <v>F</v>
      </c>
      <c r="AF15" s="65"/>
      <c r="AG15" s="66"/>
      <c r="AH15" s="421">
        <f>COUNTIF(D15:AD15,"○")*3+COUNTIF(D15:AD15,"△")</f>
        <v>2</v>
      </c>
      <c r="AI15" s="421"/>
      <c r="AJ15" s="422"/>
      <c r="AK15" s="421">
        <f>SUM(D16,G16,J16,M16,P16,S16,V16,Y16,AB16)-SUM(F16,I16,L16,O16,R16,U16,X16,AA16,AD16)</f>
        <v>-9</v>
      </c>
      <c r="AL15" s="421"/>
      <c r="AM15" s="422"/>
      <c r="AN15" s="421">
        <f>SUM(D16,G16,J16,M16,P16,S16,V16,Y16,AB16)</f>
        <v>3</v>
      </c>
      <c r="AO15" s="421"/>
      <c r="AP15" s="422"/>
      <c r="AQ15" s="425">
        <f>10000*AH15+100*AK15+AN15</f>
        <v>19103</v>
      </c>
      <c r="AR15" s="425"/>
      <c r="AS15" s="426"/>
      <c r="AT15" s="412">
        <f>RANK(AQ15,$AQ$5:$AQ$22)</f>
        <v>8</v>
      </c>
      <c r="AU15" s="412"/>
      <c r="AV15" s="413"/>
    </row>
    <row r="16" spans="1:48" ht="23.25" customHeight="1" thickBot="1" x14ac:dyDescent="0.25">
      <c r="A16" s="416" t="str">
        <f>IF(S4="","",S4)</f>
        <v>戸ヶ崎</v>
      </c>
      <c r="B16" s="371"/>
      <c r="C16" s="372"/>
      <c r="D16" s="57" t="str">
        <f>IF(U6="","",U6)</f>
        <v/>
      </c>
      <c r="E16" s="57" t="s">
        <v>64</v>
      </c>
      <c r="F16" s="58" t="str">
        <f>IF(S6="","",S6)</f>
        <v/>
      </c>
      <c r="G16" s="57">
        <f>IF(U8="","",U8)</f>
        <v>0</v>
      </c>
      <c r="H16" s="57" t="s">
        <v>64</v>
      </c>
      <c r="I16" s="58">
        <f>IF(S8="","",S8)</f>
        <v>3</v>
      </c>
      <c r="J16" s="57">
        <f>IF(U10="","",U10)</f>
        <v>0</v>
      </c>
      <c r="K16" s="57" t="s">
        <v>64</v>
      </c>
      <c r="L16" s="58">
        <f>IF(S10="","",S10)</f>
        <v>1</v>
      </c>
      <c r="M16" s="57">
        <f>IF(U12="","",U12)</f>
        <v>0</v>
      </c>
      <c r="N16" s="57" t="s">
        <v>64</v>
      </c>
      <c r="O16" s="58">
        <f>IF(S12="","",S12)</f>
        <v>1</v>
      </c>
      <c r="P16" s="57">
        <f>IF(U14="","",U14)</f>
        <v>0</v>
      </c>
      <c r="Q16" s="57" t="s">
        <v>64</v>
      </c>
      <c r="R16" s="58">
        <f>IF(S14="","",S14)</f>
        <v>1</v>
      </c>
      <c r="S16" s="57" t="s">
        <v>63</v>
      </c>
      <c r="T16" s="57" t="s">
        <v>63</v>
      </c>
      <c r="U16" s="59" t="s">
        <v>63</v>
      </c>
      <c r="V16" s="60">
        <v>1</v>
      </c>
      <c r="W16" s="61" t="s">
        <v>64</v>
      </c>
      <c r="X16" s="55">
        <v>1</v>
      </c>
      <c r="Y16" s="62">
        <v>2</v>
      </c>
      <c r="Z16" s="57" t="s">
        <v>64</v>
      </c>
      <c r="AA16" s="63">
        <v>2</v>
      </c>
      <c r="AB16" s="62">
        <v>0</v>
      </c>
      <c r="AC16" s="57" t="s">
        <v>64</v>
      </c>
      <c r="AD16" s="62">
        <v>3</v>
      </c>
      <c r="AE16" s="370" t="str">
        <f>IF(S4="","",S4)</f>
        <v>戸ヶ崎</v>
      </c>
      <c r="AF16" s="371"/>
      <c r="AG16" s="372"/>
      <c r="AH16" s="423"/>
      <c r="AI16" s="423"/>
      <c r="AJ16" s="424"/>
      <c r="AK16" s="423"/>
      <c r="AL16" s="423"/>
      <c r="AM16" s="424"/>
      <c r="AN16" s="423"/>
      <c r="AO16" s="423"/>
      <c r="AP16" s="424"/>
      <c r="AQ16" s="427"/>
      <c r="AR16" s="427"/>
      <c r="AS16" s="428"/>
      <c r="AT16" s="414"/>
      <c r="AU16" s="414"/>
      <c r="AV16" s="415"/>
    </row>
    <row r="17" spans="1:57" ht="23.25" customHeight="1" thickTop="1" x14ac:dyDescent="0.2">
      <c r="A17" s="64" t="str">
        <f>IF(V3="","",V3)</f>
        <v>G</v>
      </c>
      <c r="B17" s="42"/>
      <c r="C17" s="56"/>
      <c r="D17" s="401" t="str">
        <f>IF(D18="","",IF(D18-F18&gt;0,"○",IF(D18-F18&lt;0,"×","△")))</f>
        <v/>
      </c>
      <c r="E17" s="401"/>
      <c r="F17" s="402"/>
      <c r="G17" s="401" t="str">
        <f>IF(G18="","",IF(G18-I18&gt;0,"○",IF(G18-I18&lt;0,"×","△")))</f>
        <v>×</v>
      </c>
      <c r="H17" s="401"/>
      <c r="I17" s="402"/>
      <c r="J17" s="401" t="str">
        <f>IF(J18="","",IF(J18-L18&gt;0,"○",IF(J18-L18&lt;0,"×","△")))</f>
        <v>×</v>
      </c>
      <c r="K17" s="401"/>
      <c r="L17" s="402"/>
      <c r="M17" s="401" t="str">
        <f>IF(M18="","",IF(M18-O18&gt;0,"○",IF(M18-O18&lt;0,"×","△")))</f>
        <v>×</v>
      </c>
      <c r="N17" s="401"/>
      <c r="O17" s="402"/>
      <c r="P17" s="401" t="str">
        <f>IF(P18="","",IF(P18-R18&gt;0,"○",IF(P18-R18&lt;0,"×","△")))</f>
        <v>×</v>
      </c>
      <c r="Q17" s="401"/>
      <c r="R17" s="402"/>
      <c r="S17" s="401" t="str">
        <f>IF(S18="","",IF(S18-U18&gt;0,"○",IF(S18-U18&lt;0,"×","△")))</f>
        <v>△</v>
      </c>
      <c r="T17" s="401"/>
      <c r="U17" s="402"/>
      <c r="V17" s="401" t="e">
        <f>IF(V18="","",IF(V18-X18&gt;0,"○",IF(V18-X18&lt;0,"×","△")))</f>
        <v>#VALUE!</v>
      </c>
      <c r="W17" s="401"/>
      <c r="X17" s="417"/>
      <c r="Y17" s="429" t="str">
        <f>IF(Y18="","",IF(Y18-AA18&gt;0,"○",IF(Y18-AA18&lt;0,"×","△")))</f>
        <v>×</v>
      </c>
      <c r="Z17" s="401"/>
      <c r="AA17" s="402"/>
      <c r="AB17" s="401" t="str">
        <f>IF(AB18="","",IF(AB18-AD18&gt;0,"○",IF(AB18-AD18&lt;0,"×","△")))</f>
        <v>×</v>
      </c>
      <c r="AC17" s="401"/>
      <c r="AD17" s="420"/>
      <c r="AE17" s="129" t="str">
        <f>IF(V3="","",V3)</f>
        <v>G</v>
      </c>
      <c r="AF17" s="65"/>
      <c r="AG17" s="66"/>
      <c r="AH17" s="421">
        <f>COUNTIF(D17:AD17,"○")*3+COUNTIF(D17:AD17,"△")</f>
        <v>1</v>
      </c>
      <c r="AI17" s="421"/>
      <c r="AJ17" s="422"/>
      <c r="AK17" s="421">
        <f>SUM(D18,G18,J18,M18,P18,S18,V18,Y18,AB18)-SUM(F18,I18,L18,O18,R18,U18,X18,AA18,AD18)</f>
        <v>-30</v>
      </c>
      <c r="AL17" s="421"/>
      <c r="AM17" s="422"/>
      <c r="AN17" s="421">
        <f>SUM(D18,G18,J18,M18,P18,S18,V18,Y18,AB18)</f>
        <v>2</v>
      </c>
      <c r="AO17" s="421"/>
      <c r="AP17" s="422"/>
      <c r="AQ17" s="425">
        <f>10000*AH17+100*AK17+AN17</f>
        <v>7002</v>
      </c>
      <c r="AR17" s="425"/>
      <c r="AS17" s="426"/>
      <c r="AT17" s="412">
        <f>RANK(AQ17,$AQ$5:$AQ$22)</f>
        <v>9</v>
      </c>
      <c r="AU17" s="412"/>
      <c r="AV17" s="413"/>
    </row>
    <row r="18" spans="1:57" ht="23.25" customHeight="1" thickBot="1" x14ac:dyDescent="0.25">
      <c r="A18" s="416" t="str">
        <f>IF(V4="","",V4)</f>
        <v>桜</v>
      </c>
      <c r="B18" s="371"/>
      <c r="C18" s="372"/>
      <c r="D18" s="57" t="str">
        <f>IF(X6="","",X6)</f>
        <v/>
      </c>
      <c r="E18" s="57" t="s">
        <v>64</v>
      </c>
      <c r="F18" s="58" t="str">
        <f>IF(V6="","",V6)</f>
        <v/>
      </c>
      <c r="G18" s="57">
        <f>IF(X8="","",X8)</f>
        <v>0</v>
      </c>
      <c r="H18" s="57" t="s">
        <v>64</v>
      </c>
      <c r="I18" s="58">
        <f>IF(V8="","",V8)</f>
        <v>8</v>
      </c>
      <c r="J18" s="57">
        <f>IF(X10="","",X10)</f>
        <v>1</v>
      </c>
      <c r="K18" s="57" t="s">
        <v>64</v>
      </c>
      <c r="L18" s="58">
        <f>IF(V10="","",V10)</f>
        <v>5</v>
      </c>
      <c r="M18" s="57">
        <f>IF(X12="","",X12)</f>
        <v>0</v>
      </c>
      <c r="N18" s="57" t="s">
        <v>64</v>
      </c>
      <c r="O18" s="58">
        <f>IF(V12="","",V12)</f>
        <v>7</v>
      </c>
      <c r="P18" s="57">
        <f>IF(X14="","",X14)</f>
        <v>0</v>
      </c>
      <c r="Q18" s="57" t="s">
        <v>64</v>
      </c>
      <c r="R18" s="58">
        <f>IF(V14="","",V14)</f>
        <v>2</v>
      </c>
      <c r="S18" s="57">
        <f>IF(X16="","",X16)</f>
        <v>1</v>
      </c>
      <c r="T18" s="57" t="s">
        <v>64</v>
      </c>
      <c r="U18" s="58">
        <f>IF(V16="","",V16)</f>
        <v>1</v>
      </c>
      <c r="V18" s="57" t="s">
        <v>63</v>
      </c>
      <c r="W18" s="57" t="s">
        <v>63</v>
      </c>
      <c r="X18" s="59" t="s">
        <v>63</v>
      </c>
      <c r="Y18" s="60">
        <v>0</v>
      </c>
      <c r="Z18" s="61" t="s">
        <v>64</v>
      </c>
      <c r="AA18" s="55">
        <v>4</v>
      </c>
      <c r="AB18" s="62">
        <v>0</v>
      </c>
      <c r="AC18" s="57" t="s">
        <v>64</v>
      </c>
      <c r="AD18" s="62">
        <v>5</v>
      </c>
      <c r="AE18" s="370" t="str">
        <f>IF(V4="","",V4)</f>
        <v>桜</v>
      </c>
      <c r="AF18" s="371"/>
      <c r="AG18" s="372"/>
      <c r="AH18" s="423"/>
      <c r="AI18" s="423"/>
      <c r="AJ18" s="424"/>
      <c r="AK18" s="423"/>
      <c r="AL18" s="423"/>
      <c r="AM18" s="424"/>
      <c r="AN18" s="423"/>
      <c r="AO18" s="423"/>
      <c r="AP18" s="424"/>
      <c r="AQ18" s="427"/>
      <c r="AR18" s="427"/>
      <c r="AS18" s="428"/>
      <c r="AT18" s="414"/>
      <c r="AU18" s="414"/>
      <c r="AV18" s="415"/>
    </row>
    <row r="19" spans="1:57" ht="23.25" customHeight="1" thickTop="1" x14ac:dyDescent="0.2">
      <c r="A19" s="64" t="str">
        <f>IF(Y3="","",Y3)</f>
        <v>H</v>
      </c>
      <c r="B19" s="42"/>
      <c r="C19" s="56"/>
      <c r="D19" s="401" t="str">
        <f>IF(D20="","",IF(D20-F20&gt;0,"○",IF(D20-F20&lt;0,"×","△")))</f>
        <v>×</v>
      </c>
      <c r="E19" s="401"/>
      <c r="F19" s="402"/>
      <c r="G19" s="401" t="str">
        <f>IF(G20="","",IF(G20-I20&gt;0,"○",IF(G20-I20&lt;0,"×","△")))</f>
        <v>×</v>
      </c>
      <c r="H19" s="401"/>
      <c r="I19" s="402"/>
      <c r="J19" s="401" t="str">
        <f>IF(J20="","",IF(J20-L20&gt;0,"○",IF(J20-L20&lt;0,"×","△")))</f>
        <v>×</v>
      </c>
      <c r="K19" s="401"/>
      <c r="L19" s="402"/>
      <c r="M19" s="401" t="str">
        <f>IF(M20="","",IF(M20-O20&gt;0,"○",IF(M20-O20&lt;0,"×","△")))</f>
        <v>△</v>
      </c>
      <c r="N19" s="401"/>
      <c r="O19" s="402"/>
      <c r="P19" s="401" t="str">
        <f>IF(P20="","",IF(P20-R20&gt;0,"○",IF(P20-R20&lt;0,"×","△")))</f>
        <v>△</v>
      </c>
      <c r="Q19" s="401"/>
      <c r="R19" s="402"/>
      <c r="S19" s="401" t="str">
        <f>IF(S20="","",IF(S20-U20&gt;0,"○",IF(S20-U20&lt;0,"×","△")))</f>
        <v>△</v>
      </c>
      <c r="T19" s="401"/>
      <c r="U19" s="402"/>
      <c r="V19" s="401" t="str">
        <f>IF(V20="","",IF(V20-X20&gt;0,"○",IF(V20-X20&lt;0,"×","△")))</f>
        <v>○</v>
      </c>
      <c r="W19" s="401"/>
      <c r="X19" s="402"/>
      <c r="Y19" s="401" t="e">
        <f>IF(Y20="","",IF(Y20-AA20&gt;0,"○",IF(Y20-AA20&lt;0,"×","△")))</f>
        <v>#VALUE!</v>
      </c>
      <c r="Z19" s="401"/>
      <c r="AA19" s="417"/>
      <c r="AB19" s="429" t="str">
        <f>IF(AB20="","",IF(AB20-AD20&gt;0,"○",IF(AB20-AD20&lt;0,"×","△")))</f>
        <v>○</v>
      </c>
      <c r="AC19" s="401"/>
      <c r="AD19" s="420"/>
      <c r="AE19" s="129" t="str">
        <f>IF(Y3="","",Y3)</f>
        <v>H</v>
      </c>
      <c r="AF19" s="65"/>
      <c r="AG19" s="66"/>
      <c r="AH19" s="421">
        <f>COUNTIF(D19:AD19,"○")*3+COUNTIF(D19:AD19,"△")</f>
        <v>9</v>
      </c>
      <c r="AI19" s="421"/>
      <c r="AJ19" s="422"/>
      <c r="AK19" s="421">
        <f>SUM(D20,G20,J20,M20,P20,S20,V20,Y20,AB20)-SUM(F20,I20,L20,O20,R20,U20,X20,AA20,AD20)</f>
        <v>-9</v>
      </c>
      <c r="AL19" s="421"/>
      <c r="AM19" s="422"/>
      <c r="AN19" s="421">
        <f>SUM(D20,G20,J20,M20,P20,S20,V20,Y20,AB20)</f>
        <v>10</v>
      </c>
      <c r="AO19" s="421"/>
      <c r="AP19" s="422"/>
      <c r="AQ19" s="425">
        <f>10000*AH19+100*AK19+AN19</f>
        <v>89110</v>
      </c>
      <c r="AR19" s="425"/>
      <c r="AS19" s="426"/>
      <c r="AT19" s="412">
        <f>RANK(AQ19,$AQ$5:$AQ$22)</f>
        <v>6</v>
      </c>
      <c r="AU19" s="412"/>
      <c r="AV19" s="413"/>
    </row>
    <row r="20" spans="1:57" ht="23.25" customHeight="1" thickBot="1" x14ac:dyDescent="0.25">
      <c r="A20" s="416" t="str">
        <f>IF(Y4="","",Y4)</f>
        <v>大相模</v>
      </c>
      <c r="B20" s="379"/>
      <c r="C20" s="380"/>
      <c r="D20" s="57">
        <f>IF(AA6="","",AA6)</f>
        <v>0</v>
      </c>
      <c r="E20" s="57" t="s">
        <v>64</v>
      </c>
      <c r="F20" s="58">
        <f>IF(Y6="","",Y6)</f>
        <v>8</v>
      </c>
      <c r="G20" s="57">
        <f>IF(AA8="","",AA8)</f>
        <v>0</v>
      </c>
      <c r="H20" s="57" t="s">
        <v>64</v>
      </c>
      <c r="I20" s="58">
        <f>IF(Y8="","",Y8)</f>
        <v>6</v>
      </c>
      <c r="J20" s="57">
        <f>IF(AA10="","",AA10)</f>
        <v>1</v>
      </c>
      <c r="K20" s="57" t="s">
        <v>64</v>
      </c>
      <c r="L20" s="58">
        <f>IF(Y10="","",Y10)</f>
        <v>2</v>
      </c>
      <c r="M20" s="57">
        <f>IF(AA12="","",AA12)</f>
        <v>1</v>
      </c>
      <c r="N20" s="57" t="s">
        <v>64</v>
      </c>
      <c r="O20" s="58">
        <f>IF(Y12="","",Y12)</f>
        <v>1</v>
      </c>
      <c r="P20" s="57">
        <f>IF(AA14="","",AA14)</f>
        <v>0</v>
      </c>
      <c r="Q20" s="57" t="s">
        <v>64</v>
      </c>
      <c r="R20" s="58">
        <f>IF(Y14="","",Y14)</f>
        <v>0</v>
      </c>
      <c r="S20" s="57">
        <f>IF(AA16="","",AA16)</f>
        <v>2</v>
      </c>
      <c r="T20" s="57" t="s">
        <v>64</v>
      </c>
      <c r="U20" s="58">
        <f>IF(Y16="","",Y16)</f>
        <v>2</v>
      </c>
      <c r="V20" s="57">
        <f>IF(AA18="","",AA18)</f>
        <v>4</v>
      </c>
      <c r="W20" s="57" t="s">
        <v>64</v>
      </c>
      <c r="X20" s="58">
        <f>IF(Y18="","",Y18)</f>
        <v>0</v>
      </c>
      <c r="Y20" s="57" t="s">
        <v>63</v>
      </c>
      <c r="Z20" s="57" t="s">
        <v>63</v>
      </c>
      <c r="AA20" s="59" t="s">
        <v>63</v>
      </c>
      <c r="AB20" s="60">
        <v>2</v>
      </c>
      <c r="AC20" s="61" t="s">
        <v>64</v>
      </c>
      <c r="AD20" s="54">
        <v>0</v>
      </c>
      <c r="AE20" s="370" t="str">
        <f>IF(Y4="","",Y4)</f>
        <v>大相模</v>
      </c>
      <c r="AF20" s="379"/>
      <c r="AG20" s="380"/>
      <c r="AH20" s="423"/>
      <c r="AI20" s="423"/>
      <c r="AJ20" s="424"/>
      <c r="AK20" s="423"/>
      <c r="AL20" s="423"/>
      <c r="AM20" s="424"/>
      <c r="AN20" s="423"/>
      <c r="AO20" s="423"/>
      <c r="AP20" s="424"/>
      <c r="AQ20" s="427"/>
      <c r="AR20" s="427"/>
      <c r="AS20" s="428"/>
      <c r="AT20" s="414"/>
      <c r="AU20" s="414"/>
      <c r="AV20" s="415"/>
    </row>
    <row r="21" spans="1:57" ht="23.25" customHeight="1" thickTop="1" x14ac:dyDescent="0.2">
      <c r="A21" s="64" t="str">
        <f>IF(AB3="","",AB3)</f>
        <v>I</v>
      </c>
      <c r="B21" s="42"/>
      <c r="C21" s="56"/>
      <c r="D21" s="401" t="str">
        <f>IF(D22="","",IF(D22-F22&gt;0,"○",IF(D22-F22&lt;0,"×","△")))</f>
        <v>×</v>
      </c>
      <c r="E21" s="401"/>
      <c r="F21" s="402"/>
      <c r="G21" s="401" t="str">
        <f>IF(G22="","",IF(G22-I22&gt;0,"○",IF(G22-I22&lt;0,"×","△")))</f>
        <v>×</v>
      </c>
      <c r="H21" s="401"/>
      <c r="I21" s="402"/>
      <c r="J21" s="401" t="str">
        <f>IF(J22="","",IF(J22-L22&gt;0,"○",IF(J22-L22&lt;0,"×","△")))</f>
        <v>×</v>
      </c>
      <c r="K21" s="401"/>
      <c r="L21" s="402"/>
      <c r="M21" s="401" t="str">
        <f>IF(M22="","",IF(M22-O22&gt;0,"○",IF(M22-O22&lt;0,"×","△")))</f>
        <v>×</v>
      </c>
      <c r="N21" s="401"/>
      <c r="O21" s="402"/>
      <c r="P21" s="401" t="str">
        <f>IF(P22="","",IF(P22-R22&gt;0,"○",IF(P22-R22&lt;0,"×","△")))</f>
        <v>×</v>
      </c>
      <c r="Q21" s="401"/>
      <c r="R21" s="402"/>
      <c r="S21" s="401" t="str">
        <f>IF(S22="","",IF(S22-U22&gt;0,"○",IF(S22-U22&lt;0,"×","△")))</f>
        <v>○</v>
      </c>
      <c r="T21" s="401"/>
      <c r="U21" s="402"/>
      <c r="V21" s="401" t="str">
        <f>IF(V22="","",IF(V22-X22&gt;0,"○",IF(V22-X22&lt;0,"×","△")))</f>
        <v>○</v>
      </c>
      <c r="W21" s="401"/>
      <c r="X21" s="402"/>
      <c r="Y21" s="401" t="str">
        <f>IF(Y22="","",IF(Y22-AA22&gt;0,"○",IF(Y22-AA22&lt;0,"×","△")))</f>
        <v>×</v>
      </c>
      <c r="Z21" s="401"/>
      <c r="AA21" s="402"/>
      <c r="AB21" s="401" t="e">
        <f>IF(AB22="","",IF(AB22-AD22&gt;0,"○",IF(AB22-AD22&lt;0,"×","△")))</f>
        <v>#VALUE!</v>
      </c>
      <c r="AC21" s="401"/>
      <c r="AD21" s="420"/>
      <c r="AE21" s="129" t="str">
        <f>IF(AB3="","",AB3)</f>
        <v>I</v>
      </c>
      <c r="AF21" s="65"/>
      <c r="AG21" s="66"/>
      <c r="AH21" s="421">
        <f>COUNTIF(D21:AD21,"○")*3+COUNTIF(D21:AD21,"△")</f>
        <v>6</v>
      </c>
      <c r="AI21" s="421"/>
      <c r="AJ21" s="422"/>
      <c r="AK21" s="421">
        <f>SUM(D22,G22,J22,M22,P22,S22,V22,Y22,AB22)-SUM(F22,I22,L22,O22,R22,U22,X22,AA22,AD22)</f>
        <v>-15</v>
      </c>
      <c r="AL21" s="421"/>
      <c r="AM21" s="422"/>
      <c r="AN21" s="421">
        <f>SUM(D22,G22,J22,M22,P22,S22,V22,Y22,AB22)</f>
        <v>9</v>
      </c>
      <c r="AO21" s="421"/>
      <c r="AP21" s="422"/>
      <c r="AQ21" s="425">
        <f>10000*AH21+100*AK21+AN21</f>
        <v>58509</v>
      </c>
      <c r="AR21" s="425"/>
      <c r="AS21" s="426"/>
      <c r="AT21" s="412">
        <f>RANK(AQ21,$AQ$5:$AQ$22)</f>
        <v>7</v>
      </c>
      <c r="AU21" s="412"/>
      <c r="AV21" s="413"/>
    </row>
    <row r="22" spans="1:57" ht="23.25" customHeight="1" x14ac:dyDescent="0.2">
      <c r="A22" s="416" t="str">
        <f>IF(AB4="","",AB4)</f>
        <v>越谷南</v>
      </c>
      <c r="B22" s="371"/>
      <c r="C22" s="372"/>
      <c r="D22" s="57">
        <f>IF(AD6="","",AD6)</f>
        <v>0</v>
      </c>
      <c r="E22" s="57" t="s">
        <v>64</v>
      </c>
      <c r="F22" s="58">
        <f>IF(AB6="","",AB6)</f>
        <v>5</v>
      </c>
      <c r="G22" s="57">
        <f>IF(AD8="","",AD8)</f>
        <v>0</v>
      </c>
      <c r="H22" s="57" t="s">
        <v>64</v>
      </c>
      <c r="I22" s="58">
        <f>IF(AB8="","",AB8)</f>
        <v>3</v>
      </c>
      <c r="J22" s="57">
        <f>IF(AD10="","",AD10)</f>
        <v>0</v>
      </c>
      <c r="K22" s="57" t="s">
        <v>64</v>
      </c>
      <c r="L22" s="58">
        <f>IF(AB10="","",AB10)</f>
        <v>2</v>
      </c>
      <c r="M22" s="57">
        <f>IF(AD$12="","",AD$12)</f>
        <v>0</v>
      </c>
      <c r="N22" s="57" t="s">
        <v>64</v>
      </c>
      <c r="O22" s="58">
        <f>IF(AB12="","",AB12)</f>
        <v>5</v>
      </c>
      <c r="P22" s="57">
        <f>IF(AD14="","",AD14)</f>
        <v>1</v>
      </c>
      <c r="Q22" s="57" t="s">
        <v>64</v>
      </c>
      <c r="R22" s="58">
        <f>IF(AB14="","",AB14)</f>
        <v>7</v>
      </c>
      <c r="S22" s="57">
        <f>IF(AD16="","",AD16)</f>
        <v>3</v>
      </c>
      <c r="T22" s="57" t="s">
        <v>64</v>
      </c>
      <c r="U22" s="58">
        <f>IF(AB16="","",AB16)</f>
        <v>0</v>
      </c>
      <c r="V22" s="57">
        <f>IF(AD18="","",AD18)</f>
        <v>5</v>
      </c>
      <c r="W22" s="57" t="s">
        <v>64</v>
      </c>
      <c r="X22" s="58">
        <f>IF(AB18="","",AB18)</f>
        <v>0</v>
      </c>
      <c r="Y22" s="57">
        <f>IF(AD20="","",AD20)</f>
        <v>0</v>
      </c>
      <c r="Z22" s="57" t="s">
        <v>64</v>
      </c>
      <c r="AA22" s="58">
        <f>IF(AB20="","",AB20)</f>
        <v>2</v>
      </c>
      <c r="AB22" s="57" t="s">
        <v>63</v>
      </c>
      <c r="AC22" s="57" t="s">
        <v>63</v>
      </c>
      <c r="AD22" s="57" t="s">
        <v>63</v>
      </c>
      <c r="AE22" s="370" t="str">
        <f>IF(AB4="","",AB4)</f>
        <v>越谷南</v>
      </c>
      <c r="AF22" s="371"/>
      <c r="AG22" s="372"/>
      <c r="AH22" s="423"/>
      <c r="AI22" s="423"/>
      <c r="AJ22" s="424"/>
      <c r="AK22" s="423"/>
      <c r="AL22" s="423"/>
      <c r="AM22" s="424"/>
      <c r="AN22" s="423"/>
      <c r="AO22" s="423"/>
      <c r="AP22" s="424"/>
      <c r="AQ22" s="427"/>
      <c r="AR22" s="427"/>
      <c r="AS22" s="428"/>
      <c r="AT22" s="414"/>
      <c r="AU22" s="414"/>
      <c r="AV22" s="415"/>
    </row>
    <row r="23" spans="1:57" ht="23.25" customHeight="1" x14ac:dyDescent="0.2">
      <c r="A23" s="409" t="s">
        <v>65</v>
      </c>
      <c r="B23" s="401"/>
      <c r="C23" s="402"/>
      <c r="D23" s="42" t="str">
        <f>IF(D3="","",D3)</f>
        <v>A</v>
      </c>
      <c r="E23" s="42"/>
      <c r="F23" s="56"/>
      <c r="G23" s="42" t="str">
        <f>IF(G3="","",G3)</f>
        <v>B</v>
      </c>
      <c r="H23" s="42"/>
      <c r="I23" s="56"/>
      <c r="J23" s="42" t="str">
        <f>IF(J3="","",J3)</f>
        <v>C</v>
      </c>
      <c r="K23" s="42"/>
      <c r="L23" s="56"/>
      <c r="M23" s="42" t="str">
        <f>IF(M3="","",M3)</f>
        <v>D</v>
      </c>
      <c r="N23" s="42"/>
      <c r="O23" s="56"/>
      <c r="P23" s="42" t="str">
        <f>IF(P3="","",P3)</f>
        <v>E</v>
      </c>
      <c r="Q23" s="42"/>
      <c r="R23" s="56"/>
      <c r="S23" s="42" t="str">
        <f>IF(S3="","",S3)</f>
        <v>F</v>
      </c>
      <c r="T23" s="42"/>
      <c r="U23" s="56"/>
      <c r="V23" s="42" t="str">
        <f>IF(V3="","",V3)</f>
        <v>G</v>
      </c>
      <c r="W23" s="42"/>
      <c r="X23" s="56"/>
      <c r="Y23" s="42" t="str">
        <f>IF(Y3="","",Y3)</f>
        <v>H</v>
      </c>
      <c r="Z23" s="42"/>
      <c r="AA23" s="56"/>
      <c r="AB23" s="42" t="str">
        <f>IF(AB3="","",AB3)</f>
        <v>I</v>
      </c>
      <c r="AC23" s="42"/>
      <c r="AD23" s="56"/>
      <c r="AE23" s="400" t="s">
        <v>65</v>
      </c>
      <c r="AF23" s="401"/>
      <c r="AG23" s="402"/>
      <c r="AH23" s="401" t="s">
        <v>29</v>
      </c>
      <c r="AI23" s="401"/>
      <c r="AJ23" s="402"/>
      <c r="AK23" s="401" t="s">
        <v>30</v>
      </c>
      <c r="AL23" s="401"/>
      <c r="AM23" s="402"/>
      <c r="AN23" s="401" t="s">
        <v>31</v>
      </c>
      <c r="AO23" s="401"/>
      <c r="AP23" s="402"/>
      <c r="AQ23" s="401" t="s">
        <v>32</v>
      </c>
      <c r="AR23" s="401"/>
      <c r="AS23" s="402"/>
      <c r="AT23" s="401" t="s">
        <v>33</v>
      </c>
      <c r="AU23" s="401"/>
      <c r="AV23" s="405"/>
    </row>
    <row r="24" spans="1:57" ht="23.25" customHeight="1" thickBot="1" x14ac:dyDescent="0.25">
      <c r="A24" s="407" t="str">
        <f>IF(A4="","",A4)</f>
        <v>a</v>
      </c>
      <c r="B24" s="398"/>
      <c r="C24" s="399"/>
      <c r="D24" s="408" t="str">
        <f>IF(D4="","",D4)</f>
        <v>草加東</v>
      </c>
      <c r="E24" s="403"/>
      <c r="F24" s="404"/>
      <c r="G24" s="408" t="str">
        <f>IF(G4="","",G4)</f>
        <v>越谷FC</v>
      </c>
      <c r="H24" s="403"/>
      <c r="I24" s="404"/>
      <c r="J24" s="408" t="str">
        <f>IF(J4="","",J4)</f>
        <v>高砂</v>
      </c>
      <c r="K24" s="403"/>
      <c r="L24" s="404"/>
      <c r="M24" s="408" t="str">
        <f>IF(M4="","",M4)</f>
        <v>西町</v>
      </c>
      <c r="N24" s="403"/>
      <c r="O24" s="404"/>
      <c r="P24" s="408" t="str">
        <f>IF(P4="","",P4)</f>
        <v>ホワイト</v>
      </c>
      <c r="Q24" s="403"/>
      <c r="R24" s="404"/>
      <c r="S24" s="408" t="str">
        <f>IF(S4="","",S4)</f>
        <v>戸ヶ崎</v>
      </c>
      <c r="T24" s="403"/>
      <c r="U24" s="404"/>
      <c r="V24" s="408" t="str">
        <f>IF(V4="","",V4)</f>
        <v>桜</v>
      </c>
      <c r="W24" s="403"/>
      <c r="X24" s="404"/>
      <c r="Y24" s="408" t="str">
        <f>IF(Y4="","",Y4)</f>
        <v>大相模</v>
      </c>
      <c r="Z24" s="403"/>
      <c r="AA24" s="404"/>
      <c r="AB24" s="408" t="str">
        <f>IF(AB4="","",AB4)</f>
        <v>越谷南</v>
      </c>
      <c r="AC24" s="403"/>
      <c r="AD24" s="404"/>
      <c r="AE24" s="397" t="str">
        <f>IF(A4="","",A4)</f>
        <v>a</v>
      </c>
      <c r="AF24" s="398"/>
      <c r="AG24" s="399"/>
      <c r="AH24" s="403"/>
      <c r="AI24" s="403"/>
      <c r="AJ24" s="404"/>
      <c r="AK24" s="403"/>
      <c r="AL24" s="403"/>
      <c r="AM24" s="404"/>
      <c r="AN24" s="403"/>
      <c r="AO24" s="403"/>
      <c r="AP24" s="404"/>
      <c r="AQ24" s="403"/>
      <c r="AR24" s="403"/>
      <c r="AS24" s="404"/>
      <c r="AT24" s="403"/>
      <c r="AU24" s="403"/>
      <c r="AV24" s="406"/>
    </row>
    <row r="25" spans="1:57" ht="23.25" customHeight="1" x14ac:dyDescent="0.2">
      <c r="A25" s="16"/>
      <c r="B25" s="16"/>
      <c r="C25" s="16"/>
    </row>
    <row r="26" spans="1:57" ht="23.25" customHeight="1" thickBot="1" x14ac:dyDescent="0.25"/>
    <row r="27" spans="1:57" ht="23.25" customHeight="1" thickTop="1" x14ac:dyDescent="0.2">
      <c r="A27" s="319" t="s">
        <v>34</v>
      </c>
      <c r="B27" s="320"/>
      <c r="C27" s="321"/>
      <c r="D27" s="51" t="s">
        <v>44</v>
      </c>
      <c r="E27" s="50"/>
      <c r="F27" s="52"/>
      <c r="G27" s="53" t="s">
        <v>45</v>
      </c>
      <c r="H27" s="50"/>
      <c r="I27" s="52"/>
      <c r="J27" s="53" t="s">
        <v>46</v>
      </c>
      <c r="K27" s="50"/>
      <c r="L27" s="52"/>
      <c r="M27" s="53" t="s">
        <v>47</v>
      </c>
      <c r="N27" s="50"/>
      <c r="O27" s="52"/>
      <c r="P27" s="53" t="s">
        <v>48</v>
      </c>
      <c r="Q27" s="50"/>
      <c r="R27" s="52"/>
      <c r="S27" s="53" t="s">
        <v>49</v>
      </c>
      <c r="T27" s="50"/>
      <c r="U27" s="52"/>
      <c r="V27" s="53" t="s">
        <v>50</v>
      </c>
      <c r="W27" s="50"/>
      <c r="X27" s="52"/>
      <c r="Y27" s="53" t="s">
        <v>131</v>
      </c>
      <c r="Z27" s="50"/>
      <c r="AA27" s="52"/>
      <c r="AB27" s="53" t="s">
        <v>132</v>
      </c>
      <c r="AC27" s="50"/>
      <c r="AD27" s="50"/>
      <c r="AE27" s="322" t="s">
        <v>34</v>
      </c>
      <c r="AF27" s="323"/>
      <c r="AG27" s="324"/>
      <c r="AH27" s="323" t="s">
        <v>29</v>
      </c>
      <c r="AI27" s="323"/>
      <c r="AJ27" s="324"/>
      <c r="AK27" s="323" t="s">
        <v>30</v>
      </c>
      <c r="AL27" s="323"/>
      <c r="AM27" s="324"/>
      <c r="AN27" s="323" t="s">
        <v>31</v>
      </c>
      <c r="AO27" s="323"/>
      <c r="AP27" s="324"/>
      <c r="AQ27" s="323" t="s">
        <v>32</v>
      </c>
      <c r="AR27" s="323"/>
      <c r="AS27" s="324"/>
      <c r="AT27" s="323" t="s">
        <v>33</v>
      </c>
      <c r="AU27" s="323"/>
      <c r="AV27" s="410"/>
    </row>
    <row r="28" spans="1:57" ht="23.25" customHeight="1" thickBot="1" x14ac:dyDescent="0.25">
      <c r="A28" s="325" t="s">
        <v>148</v>
      </c>
      <c r="B28" s="326"/>
      <c r="C28" s="327"/>
      <c r="D28" s="328" t="str">
        <f>参加チーム!$C11</f>
        <v>立花</v>
      </c>
      <c r="E28" s="314"/>
      <c r="F28" s="329"/>
      <c r="G28" s="313" t="str">
        <f>参加チーム!$C12</f>
        <v>桜井</v>
      </c>
      <c r="H28" s="314"/>
      <c r="I28" s="314"/>
      <c r="J28" s="313" t="str">
        <f>参加チーム!$C13</f>
        <v>越谷PC</v>
      </c>
      <c r="K28" s="314"/>
      <c r="L28" s="314"/>
      <c r="M28" s="313" t="str">
        <f>参加チーム!$C14</f>
        <v>北野</v>
      </c>
      <c r="N28" s="314"/>
      <c r="O28" s="314"/>
      <c r="P28" s="313" t="str">
        <f>参加チーム!$C15</f>
        <v>南郷</v>
      </c>
      <c r="Q28" s="314"/>
      <c r="R28" s="314"/>
      <c r="S28" s="313" t="str">
        <f>参加チーム!$C16</f>
        <v>つつみ</v>
      </c>
      <c r="T28" s="314"/>
      <c r="U28" s="314"/>
      <c r="V28" s="313" t="str">
        <f>参加チーム!$C17</f>
        <v>彦成</v>
      </c>
      <c r="W28" s="314"/>
      <c r="X28" s="314"/>
      <c r="Y28" s="313" t="str">
        <f>参加チーム!$C18</f>
        <v>宮本</v>
      </c>
      <c r="Z28" s="314"/>
      <c r="AA28" s="314"/>
      <c r="AB28" s="313" t="str">
        <f>参加チーム!$C19</f>
        <v>三郷</v>
      </c>
      <c r="AC28" s="314"/>
      <c r="AD28" s="314"/>
      <c r="AE28" s="315" t="str">
        <f>IF(A28="","",A28)</f>
        <v>b</v>
      </c>
      <c r="AF28" s="316"/>
      <c r="AG28" s="317"/>
      <c r="AH28" s="379"/>
      <c r="AI28" s="379"/>
      <c r="AJ28" s="380"/>
      <c r="AK28" s="379"/>
      <c r="AL28" s="379"/>
      <c r="AM28" s="380"/>
      <c r="AN28" s="379"/>
      <c r="AO28" s="379"/>
      <c r="AP28" s="380"/>
      <c r="AQ28" s="379"/>
      <c r="AR28" s="379"/>
      <c r="AS28" s="380"/>
      <c r="AT28" s="379"/>
      <c r="AU28" s="379"/>
      <c r="AV28" s="411"/>
    </row>
    <row r="29" spans="1:57" ht="23.25" customHeight="1" thickTop="1" x14ac:dyDescent="0.2">
      <c r="A29" s="64" t="str">
        <f>IF(D27="","",D27)</f>
        <v>J</v>
      </c>
      <c r="B29" s="50"/>
      <c r="C29" s="52"/>
      <c r="D29" s="401" t="e">
        <f>IF(D30="","",IF(D30-F30&gt;0,"○",IF(D30-F30&lt;0,"×","△")))</f>
        <v>#VALUE!</v>
      </c>
      <c r="E29" s="401"/>
      <c r="F29" s="417"/>
      <c r="G29" s="401" t="str">
        <f>IF(G30="","",IF(G30-I30&gt;0,"○",IF(G30-I30&lt;0,"×","△")))</f>
        <v>○</v>
      </c>
      <c r="H29" s="401"/>
      <c r="I29" s="402"/>
      <c r="J29" s="401" t="str">
        <f>IF(J30="","",IF(J30-L30&gt;0,"○",IF(J30-L30&lt;0,"×","△")))</f>
        <v>△</v>
      </c>
      <c r="K29" s="401"/>
      <c r="L29" s="402"/>
      <c r="M29" s="401" t="str">
        <f>IF(M30="","",IF(M30-O30&gt;0,"○",IF(M30-O30&lt;0,"×","△")))</f>
        <v/>
      </c>
      <c r="N29" s="401"/>
      <c r="O29" s="402"/>
      <c r="P29" s="401" t="str">
        <f>IF(P30="","",IF(P30-R30&gt;0,"○",IF(P30-R30&lt;0,"×","△")))</f>
        <v>△</v>
      </c>
      <c r="Q29" s="401"/>
      <c r="R29" s="402"/>
      <c r="S29" s="401" t="str">
        <f>IF(S30="","",IF(S30-U30&gt;0,"○",IF(S30-U30&lt;0,"×","△")))</f>
        <v>×</v>
      </c>
      <c r="T29" s="401"/>
      <c r="U29" s="402"/>
      <c r="V29" s="401" t="str">
        <f>IF(V30="","",IF(V30-X30&gt;0,"○",IF(V30-X30&lt;0,"×","△")))</f>
        <v>×</v>
      </c>
      <c r="W29" s="401"/>
      <c r="X29" s="402"/>
      <c r="Y29" s="401" t="str">
        <f>IF(Y30="","",IF(Y30-AA30&gt;0,"○",IF(Y30-AA30&lt;0,"×","△")))</f>
        <v>×</v>
      </c>
      <c r="Z29" s="401"/>
      <c r="AA29" s="402"/>
      <c r="AB29" s="401" t="str">
        <f>IF(AB30="","",IF(AB30-AD30&gt;0,"○",IF(AB30-AD30&lt;0,"×","△")))</f>
        <v>×</v>
      </c>
      <c r="AC29" s="401"/>
      <c r="AD29" s="420"/>
      <c r="AE29" s="128" t="str">
        <f>IF(D27="","",D27)</f>
        <v>J</v>
      </c>
      <c r="AF29" s="127"/>
      <c r="AG29" s="56"/>
      <c r="AH29" s="421">
        <f>COUNTIF(D29:AD29,"○")*3+COUNTIF(D29:AD29,"△")</f>
        <v>5</v>
      </c>
      <c r="AI29" s="421"/>
      <c r="AJ29" s="422"/>
      <c r="AK29" s="421">
        <f>SUM(D30,G30,J30,M30,P30,S30,V30,Y30,AB30)-SUM(F30,I30,L30,O30,R30,U30,X30,AA30,AD30)</f>
        <v>-8</v>
      </c>
      <c r="AL29" s="421"/>
      <c r="AM29" s="422"/>
      <c r="AN29" s="421">
        <f>SUM(D30,G30,J30,M30,P30,S30,V30,Y30,AB30)</f>
        <v>11</v>
      </c>
      <c r="AO29" s="421"/>
      <c r="AP29" s="422"/>
      <c r="AQ29" s="425">
        <f>10000*AH29+100*AK29+AN29</f>
        <v>49211</v>
      </c>
      <c r="AR29" s="425"/>
      <c r="AS29" s="426"/>
      <c r="AT29" s="412">
        <f>RANK(AQ29,$AQ$29:$AQ$46)</f>
        <v>7</v>
      </c>
      <c r="AU29" s="412"/>
      <c r="AV29" s="413"/>
    </row>
    <row r="30" spans="1:57" ht="23.25" customHeight="1" thickBot="1" x14ac:dyDescent="0.25">
      <c r="A30" s="416" t="str">
        <f>IF(D28="","",D28)</f>
        <v>立花</v>
      </c>
      <c r="B30" s="371"/>
      <c r="C30" s="372"/>
      <c r="D30" s="57" t="s">
        <v>63</v>
      </c>
      <c r="E30" s="57" t="s">
        <v>63</v>
      </c>
      <c r="F30" s="59" t="s">
        <v>63</v>
      </c>
      <c r="G30" s="60">
        <v>7</v>
      </c>
      <c r="H30" s="61" t="s">
        <v>64</v>
      </c>
      <c r="I30" s="55">
        <v>0</v>
      </c>
      <c r="J30" s="62">
        <v>1</v>
      </c>
      <c r="K30" s="57" t="s">
        <v>64</v>
      </c>
      <c r="L30" s="63">
        <v>1</v>
      </c>
      <c r="M30" s="62"/>
      <c r="N30" s="57" t="s">
        <v>64</v>
      </c>
      <c r="O30" s="63"/>
      <c r="P30" s="62">
        <v>0</v>
      </c>
      <c r="Q30" s="57" t="s">
        <v>64</v>
      </c>
      <c r="R30" s="63">
        <v>0</v>
      </c>
      <c r="S30" s="62">
        <v>0</v>
      </c>
      <c r="T30" s="57" t="s">
        <v>64</v>
      </c>
      <c r="U30" s="63">
        <v>2</v>
      </c>
      <c r="V30" s="62">
        <v>1</v>
      </c>
      <c r="W30" s="57" t="s">
        <v>64</v>
      </c>
      <c r="X30" s="63">
        <v>6</v>
      </c>
      <c r="Y30" s="62">
        <v>1</v>
      </c>
      <c r="Z30" s="57" t="s">
        <v>64</v>
      </c>
      <c r="AA30" s="63">
        <v>3</v>
      </c>
      <c r="AB30" s="62">
        <v>1</v>
      </c>
      <c r="AC30" s="57" t="s">
        <v>64</v>
      </c>
      <c r="AD30" s="62">
        <v>7</v>
      </c>
      <c r="AE30" s="370" t="str">
        <f>IF(D28="","",D28)</f>
        <v>立花</v>
      </c>
      <c r="AF30" s="371"/>
      <c r="AG30" s="372"/>
      <c r="AH30" s="423"/>
      <c r="AI30" s="423"/>
      <c r="AJ30" s="424"/>
      <c r="AK30" s="423"/>
      <c r="AL30" s="423"/>
      <c r="AM30" s="424"/>
      <c r="AN30" s="423"/>
      <c r="AO30" s="423"/>
      <c r="AP30" s="424"/>
      <c r="AQ30" s="427"/>
      <c r="AR30" s="427"/>
      <c r="AS30" s="428"/>
      <c r="AT30" s="414"/>
      <c r="AU30" s="414"/>
      <c r="AV30" s="415"/>
    </row>
    <row r="31" spans="1:57" ht="23.25" customHeight="1" thickTop="1" x14ac:dyDescent="0.2">
      <c r="A31" s="64" t="str">
        <f>IF(G27="","",G27)</f>
        <v>K</v>
      </c>
      <c r="B31" s="42"/>
      <c r="C31" s="56"/>
      <c r="D31" s="401" t="str">
        <f>IF(D32="","",IF(D32-F32&gt;0,"○",IF(D32-F32&lt;0,"×","△")))</f>
        <v>×</v>
      </c>
      <c r="E31" s="401"/>
      <c r="F31" s="402"/>
      <c r="G31" s="401" t="e">
        <f>IF(G32="","",IF(G32-I32&gt;0,"○",IF(G32-I32&lt;0,"×","△")))</f>
        <v>#VALUE!</v>
      </c>
      <c r="H31" s="401"/>
      <c r="I31" s="417"/>
      <c r="J31" s="401" t="str">
        <f>IF(J32="","",IF(J32-L32&gt;0,"○",IF(J32-L32&lt;0,"×","△")))</f>
        <v>×</v>
      </c>
      <c r="K31" s="401"/>
      <c r="L31" s="402"/>
      <c r="M31" s="401" t="str">
        <f>IF(M32="","",IF(M32-O32&gt;0,"○",IF(M32-O32&lt;0,"×","△")))</f>
        <v>×</v>
      </c>
      <c r="N31" s="401"/>
      <c r="O31" s="402"/>
      <c r="P31" s="401" t="str">
        <f>IF(P32="","",IF(P32-R32&gt;0,"○",IF(P32-R32&lt;0,"×","△")))</f>
        <v>×</v>
      </c>
      <c r="Q31" s="401"/>
      <c r="R31" s="402"/>
      <c r="S31" s="401" t="str">
        <f>IF(S32="","",IF(S32-U32&gt;0,"○",IF(S32-U32&lt;0,"×","△")))</f>
        <v>×</v>
      </c>
      <c r="T31" s="401"/>
      <c r="U31" s="402"/>
      <c r="V31" s="418" t="str">
        <f>IF(V32="","",IF(V32-X32&gt;0,"○",IF(V32-X32&lt;0,"×","△")))</f>
        <v>○</v>
      </c>
      <c r="W31" s="418"/>
      <c r="X31" s="419"/>
      <c r="Y31" s="401" t="str">
        <f>IF(Y32="","",IF(Y32-AA32&gt;0,"○",IF(Y32-AA32&lt;0,"×","△")))</f>
        <v>×</v>
      </c>
      <c r="Z31" s="401"/>
      <c r="AA31" s="402"/>
      <c r="AB31" s="401" t="str">
        <f>IF(AB32="","",IF(AB32-AD32&gt;0,"○",IF(AB32-AD32&lt;0,"×","△")))</f>
        <v>×</v>
      </c>
      <c r="AC31" s="401"/>
      <c r="AD31" s="420"/>
      <c r="AE31" s="129" t="str">
        <f>IF(G27="","",G27)</f>
        <v>K</v>
      </c>
      <c r="AF31" s="65"/>
      <c r="AG31" s="66"/>
      <c r="AH31" s="421">
        <f>COUNTIF(D31:AD31,"○")*3+COUNTIF(D31:AD31,"△")</f>
        <v>3</v>
      </c>
      <c r="AI31" s="421"/>
      <c r="AJ31" s="422"/>
      <c r="AK31" s="421">
        <f>SUM(D32,G32,J32,M32,P32,S32,V32,Y32,AB32)-SUM(F32,I32,L32,O32,R32,U32,X32,AA32,AD32)</f>
        <v>-30</v>
      </c>
      <c r="AL31" s="421"/>
      <c r="AM31" s="422"/>
      <c r="AN31" s="421">
        <f>SUM(D32,G32,J32,M32,P32,S32,V32,Y32,AB32)</f>
        <v>6</v>
      </c>
      <c r="AO31" s="421"/>
      <c r="AP31" s="422"/>
      <c r="AQ31" s="425">
        <f>10000*AH31+100*AK31+AN31</f>
        <v>27006</v>
      </c>
      <c r="AR31" s="425"/>
      <c r="AS31" s="426"/>
      <c r="AT31" s="412">
        <f>RANK(AQ31,$AQ$29:$AQ$46)</f>
        <v>9</v>
      </c>
      <c r="AU31" s="412"/>
      <c r="AV31" s="413"/>
    </row>
    <row r="32" spans="1:57" ht="23.25" customHeight="1" thickBot="1" x14ac:dyDescent="0.25">
      <c r="A32" s="416" t="str">
        <f>IF(G28="","",G28)</f>
        <v>桜井</v>
      </c>
      <c r="B32" s="371"/>
      <c r="C32" s="372"/>
      <c r="D32" s="57">
        <f>IF(I30="","",I30)</f>
        <v>0</v>
      </c>
      <c r="E32" s="57" t="s">
        <v>64</v>
      </c>
      <c r="F32" s="58">
        <f>IF(G30="","",G30)</f>
        <v>7</v>
      </c>
      <c r="G32" s="57" t="s">
        <v>63</v>
      </c>
      <c r="H32" s="57" t="s">
        <v>63</v>
      </c>
      <c r="I32" s="59" t="s">
        <v>63</v>
      </c>
      <c r="J32" s="60">
        <v>0</v>
      </c>
      <c r="K32" s="61" t="s">
        <v>64</v>
      </c>
      <c r="L32" s="55">
        <v>7</v>
      </c>
      <c r="M32" s="62">
        <v>0</v>
      </c>
      <c r="N32" s="57" t="s">
        <v>64</v>
      </c>
      <c r="O32" s="63">
        <v>4</v>
      </c>
      <c r="P32" s="62">
        <v>1</v>
      </c>
      <c r="Q32" s="57" t="s">
        <v>64</v>
      </c>
      <c r="R32" s="63">
        <v>3</v>
      </c>
      <c r="S32" s="62">
        <v>0</v>
      </c>
      <c r="T32" s="57" t="s">
        <v>64</v>
      </c>
      <c r="U32" s="270">
        <v>10</v>
      </c>
      <c r="V32" s="62">
        <v>5</v>
      </c>
      <c r="W32" s="57" t="s">
        <v>64</v>
      </c>
      <c r="X32" s="63">
        <v>0</v>
      </c>
      <c r="Y32" s="62">
        <v>0</v>
      </c>
      <c r="Z32" s="57" t="s">
        <v>64</v>
      </c>
      <c r="AA32" s="63">
        <v>4</v>
      </c>
      <c r="AB32" s="62">
        <v>0</v>
      </c>
      <c r="AC32" s="57" t="s">
        <v>64</v>
      </c>
      <c r="AD32" s="62">
        <v>1</v>
      </c>
      <c r="AE32" s="370" t="str">
        <f>IF(G28="","",G28)</f>
        <v>桜井</v>
      </c>
      <c r="AF32" s="371"/>
      <c r="AG32" s="372"/>
      <c r="AH32" s="423"/>
      <c r="AI32" s="423"/>
      <c r="AJ32" s="424"/>
      <c r="AK32" s="423"/>
      <c r="AL32" s="423"/>
      <c r="AM32" s="424"/>
      <c r="AN32" s="423"/>
      <c r="AO32" s="423"/>
      <c r="AP32" s="424"/>
      <c r="AQ32" s="427"/>
      <c r="AR32" s="427"/>
      <c r="AS32" s="428"/>
      <c r="AT32" s="414"/>
      <c r="AU32" s="414"/>
      <c r="AV32" s="415"/>
      <c r="BE32" s="286"/>
    </row>
    <row r="33" spans="1:48" ht="23.25" customHeight="1" thickTop="1" x14ac:dyDescent="0.2">
      <c r="A33" s="64" t="str">
        <f>IF(J27="","",J27)</f>
        <v>L</v>
      </c>
      <c r="B33" s="42"/>
      <c r="C33" s="56"/>
      <c r="D33" s="401" t="str">
        <f>IF(D34="","",IF(D34-F34&gt;0,"○",IF(D34-F34&lt;0,"×","△")))</f>
        <v>△</v>
      </c>
      <c r="E33" s="401"/>
      <c r="F33" s="402"/>
      <c r="G33" s="401" t="str">
        <f>IF(G34="","",IF(G34-I34&gt;0,"○",IF(G34-I34&lt;0,"×","△")))</f>
        <v>○</v>
      </c>
      <c r="H33" s="401"/>
      <c r="I33" s="402"/>
      <c r="J33" s="401" t="e">
        <f>IF(J34="","",IF(J34-L34&gt;0,"○",IF(J34-L34&lt;0,"×","△")))</f>
        <v>#VALUE!</v>
      </c>
      <c r="K33" s="401"/>
      <c r="L33" s="417"/>
      <c r="M33" s="401" t="str">
        <f>IF(M34="","",IF(M34-O34&gt;0,"○",IF(M34-O34&lt;0,"×","△")))</f>
        <v>○</v>
      </c>
      <c r="N33" s="401"/>
      <c r="O33" s="402"/>
      <c r="P33" s="401" t="str">
        <f>IF(P34="","",IF(P34-R34&gt;0,"○",IF(P34-R34&lt;0,"×","△")))</f>
        <v>○</v>
      </c>
      <c r="Q33" s="401"/>
      <c r="R33" s="402"/>
      <c r="S33" s="401" t="str">
        <f>IF(S34="","",IF(S34-U34&gt;0,"○",IF(S34-U34&lt;0,"×","△")))</f>
        <v>○</v>
      </c>
      <c r="T33" s="401"/>
      <c r="U33" s="402"/>
      <c r="V33" s="401" t="str">
        <f>IF(V34="","",IF(V34-X34&gt;0,"○",IF(V34-X34&lt;0,"×","△")))</f>
        <v>△</v>
      </c>
      <c r="W33" s="401"/>
      <c r="X33" s="402"/>
      <c r="Y33" s="401" t="str">
        <f>IF(Y34="","",IF(Y34-AA34&gt;0,"○",IF(Y34-AA34&lt;0,"×","△")))</f>
        <v>○</v>
      </c>
      <c r="Z33" s="401"/>
      <c r="AA33" s="402"/>
      <c r="AB33" s="401" t="str">
        <f>IF(AB34="","",IF(AB34-AD34&gt;0,"○",IF(AB34-AD34&lt;0,"×","△")))</f>
        <v>×</v>
      </c>
      <c r="AC33" s="401"/>
      <c r="AD33" s="420"/>
      <c r="AE33" s="129" t="str">
        <f>IF(J27="","",J27)</f>
        <v>L</v>
      </c>
      <c r="AF33" s="65"/>
      <c r="AG33" s="66"/>
      <c r="AH33" s="421">
        <f>COUNTIF(D33:AD33,"○")*3+COUNTIF(D33:AD33,"△")</f>
        <v>17</v>
      </c>
      <c r="AI33" s="421"/>
      <c r="AJ33" s="422"/>
      <c r="AK33" s="421">
        <f>SUM(D34,G34,J34,M34,P34,S34,V34,Y34,AB34)-SUM(F34,I34,L34,O34,R34,U34,X34,AA34,AD34)</f>
        <v>13</v>
      </c>
      <c r="AL33" s="421"/>
      <c r="AM33" s="422"/>
      <c r="AN33" s="421">
        <f>SUM(D34,G34,J34,M34,P34,S34,V34,Y34,AB34)</f>
        <v>21</v>
      </c>
      <c r="AO33" s="421"/>
      <c r="AP33" s="422"/>
      <c r="AQ33" s="425">
        <f>10000*AH33+100*AK33+AN33</f>
        <v>171321</v>
      </c>
      <c r="AR33" s="425"/>
      <c r="AS33" s="426"/>
      <c r="AT33" s="412">
        <f>RANK(AQ33,$AQ$29:$AQ$46)</f>
        <v>2</v>
      </c>
      <c r="AU33" s="412"/>
      <c r="AV33" s="413"/>
    </row>
    <row r="34" spans="1:48" ht="23.25" customHeight="1" thickBot="1" x14ac:dyDescent="0.25">
      <c r="A34" s="416" t="str">
        <f>IF(J28="","",J28)</f>
        <v>越谷PC</v>
      </c>
      <c r="B34" s="379"/>
      <c r="C34" s="380"/>
      <c r="D34" s="57">
        <f>IF(L30="","",L30)</f>
        <v>1</v>
      </c>
      <c r="E34" s="57" t="s">
        <v>64</v>
      </c>
      <c r="F34" s="58">
        <f>IF(J30="","",J30)</f>
        <v>1</v>
      </c>
      <c r="G34" s="57">
        <f>IF(L32="","",L32)</f>
        <v>7</v>
      </c>
      <c r="H34" s="57" t="s">
        <v>64</v>
      </c>
      <c r="I34" s="58">
        <f>IF(J32="","",J32)</f>
        <v>0</v>
      </c>
      <c r="J34" s="57" t="s">
        <v>63</v>
      </c>
      <c r="K34" s="57" t="s">
        <v>63</v>
      </c>
      <c r="L34" s="59" t="s">
        <v>63</v>
      </c>
      <c r="M34" s="60">
        <v>3</v>
      </c>
      <c r="N34" s="61" t="s">
        <v>64</v>
      </c>
      <c r="O34" s="55">
        <v>2</v>
      </c>
      <c r="P34" s="62">
        <v>3</v>
      </c>
      <c r="Q34" s="57" t="s">
        <v>64</v>
      </c>
      <c r="R34" s="63">
        <v>1</v>
      </c>
      <c r="S34" s="62">
        <v>2</v>
      </c>
      <c r="T34" s="57" t="s">
        <v>64</v>
      </c>
      <c r="U34" s="63">
        <v>1</v>
      </c>
      <c r="V34" s="62">
        <v>0</v>
      </c>
      <c r="W34" s="57" t="s">
        <v>64</v>
      </c>
      <c r="X34" s="63">
        <v>0</v>
      </c>
      <c r="Y34" s="62">
        <v>4</v>
      </c>
      <c r="Z34" s="57" t="s">
        <v>64</v>
      </c>
      <c r="AA34" s="63">
        <v>1</v>
      </c>
      <c r="AB34" s="62">
        <v>1</v>
      </c>
      <c r="AC34" s="57" t="s">
        <v>64</v>
      </c>
      <c r="AD34" s="62">
        <v>2</v>
      </c>
      <c r="AE34" s="370" t="str">
        <f>IF(J28="","",J28)</f>
        <v>越谷PC</v>
      </c>
      <c r="AF34" s="379"/>
      <c r="AG34" s="380"/>
      <c r="AH34" s="423"/>
      <c r="AI34" s="423"/>
      <c r="AJ34" s="424"/>
      <c r="AK34" s="423"/>
      <c r="AL34" s="423"/>
      <c r="AM34" s="424"/>
      <c r="AN34" s="423"/>
      <c r="AO34" s="423"/>
      <c r="AP34" s="424"/>
      <c r="AQ34" s="427"/>
      <c r="AR34" s="427"/>
      <c r="AS34" s="428"/>
      <c r="AT34" s="414"/>
      <c r="AU34" s="414"/>
      <c r="AV34" s="415"/>
    </row>
    <row r="35" spans="1:48" ht="23.25" customHeight="1" thickTop="1" x14ac:dyDescent="0.2">
      <c r="A35" s="64" t="str">
        <f>IF(M27="","",M27)</f>
        <v>M</v>
      </c>
      <c r="B35" s="42"/>
      <c r="C35" s="56"/>
      <c r="D35" s="401" t="str">
        <f>IF(D36="","",IF(D36-F36&gt;0,"○",IF(D36-F36&lt;0,"×","△")))</f>
        <v/>
      </c>
      <c r="E35" s="401"/>
      <c r="F35" s="402"/>
      <c r="G35" s="401" t="str">
        <f>IF(G36="","",IF(G36-I36&gt;0,"○",IF(G36-I36&lt;0,"×","△")))</f>
        <v>○</v>
      </c>
      <c r="H35" s="401"/>
      <c r="I35" s="402"/>
      <c r="J35" s="401" t="str">
        <f>IF(J36="","",IF(J36-L36&gt;0,"○",IF(J36-L36&lt;0,"×","△")))</f>
        <v>×</v>
      </c>
      <c r="K35" s="401"/>
      <c r="L35" s="402"/>
      <c r="M35" s="401" t="e">
        <f>IF(M36="","",IF(M36-O36&gt;0,"○",IF(M36-O36&lt;0,"×","△")))</f>
        <v>#VALUE!</v>
      </c>
      <c r="N35" s="401"/>
      <c r="O35" s="417"/>
      <c r="P35" s="401" t="str">
        <f>IF(P36="","",IF(P36-R36&gt;0,"○",IF(P36-R36&lt;0,"×","△")))</f>
        <v>○</v>
      </c>
      <c r="Q35" s="401"/>
      <c r="R35" s="402"/>
      <c r="S35" s="401" t="str">
        <f>IF(S36="","",IF(S36-U36&gt;0,"○",IF(S36-U36&lt;0,"×","△")))</f>
        <v/>
      </c>
      <c r="T35" s="401"/>
      <c r="U35" s="402"/>
      <c r="V35" s="401" t="str">
        <f>IF(V36="","",IF(V36-X36&gt;0,"○",IF(V36-X36&lt;0,"×","△")))</f>
        <v>○</v>
      </c>
      <c r="W35" s="401"/>
      <c r="X35" s="402"/>
      <c r="Y35" s="401" t="str">
        <f>IF(Y36="","",IF(Y36-AA36&gt;0,"○",IF(Y36-AA36&lt;0,"×","△")))</f>
        <v>○</v>
      </c>
      <c r="Z35" s="401"/>
      <c r="AA35" s="402"/>
      <c r="AB35" s="401" t="str">
        <f>IF(AB36="","",IF(AB36-AD36&gt;0,"○",IF(AB36-AD36&lt;0,"×","△")))</f>
        <v>○</v>
      </c>
      <c r="AC35" s="401"/>
      <c r="AD35" s="420"/>
      <c r="AE35" s="129" t="str">
        <f>IF(M27="","",M27)</f>
        <v>M</v>
      </c>
      <c r="AF35" s="65"/>
      <c r="AG35" s="66"/>
      <c r="AH35" s="421">
        <f>COUNTIF(D35:AD35,"○")*3+COUNTIF(D35:AD35,"△")</f>
        <v>15</v>
      </c>
      <c r="AI35" s="421"/>
      <c r="AJ35" s="422"/>
      <c r="AK35" s="421">
        <f>SUM(D36,G36,J36,M36,P36,S36,V36,Y36,AB36)-SUM(F36,I36,L36,O36,R36,U36,X36,AA36,AD36)</f>
        <v>14</v>
      </c>
      <c r="AL35" s="421"/>
      <c r="AM35" s="422"/>
      <c r="AN35" s="421">
        <f>SUM(D36,G36,J36,M36,P36,S36,V36,Y36,AB36)</f>
        <v>17</v>
      </c>
      <c r="AO35" s="421"/>
      <c r="AP35" s="422"/>
      <c r="AQ35" s="425">
        <f>10000*AH35+100*AK35+AN35</f>
        <v>151417</v>
      </c>
      <c r="AR35" s="425"/>
      <c r="AS35" s="426"/>
      <c r="AT35" s="412">
        <f>RANK(AQ35,$AQ$29:$AQ$46)</f>
        <v>3</v>
      </c>
      <c r="AU35" s="412"/>
      <c r="AV35" s="413"/>
    </row>
    <row r="36" spans="1:48" ht="23.25" customHeight="1" thickBot="1" x14ac:dyDescent="0.25">
      <c r="A36" s="416" t="str">
        <f>IF(M28="","",M28)</f>
        <v>北野</v>
      </c>
      <c r="B36" s="379"/>
      <c r="C36" s="380"/>
      <c r="D36" s="57" t="str">
        <f>IF(O30="","",O30)</f>
        <v/>
      </c>
      <c r="E36" s="57" t="s">
        <v>64</v>
      </c>
      <c r="F36" s="58" t="str">
        <f>IF(M30="","",M30)</f>
        <v/>
      </c>
      <c r="G36" s="57">
        <f>IF(O32="","",O32)</f>
        <v>4</v>
      </c>
      <c r="H36" s="57" t="s">
        <v>64</v>
      </c>
      <c r="I36" s="58">
        <f>IF(M32="","",M32)</f>
        <v>0</v>
      </c>
      <c r="J36" s="57">
        <f>IF(O34="","",O34)</f>
        <v>2</v>
      </c>
      <c r="K36" s="57" t="s">
        <v>64</v>
      </c>
      <c r="L36" s="58">
        <f>IF(M34="","",M34)</f>
        <v>3</v>
      </c>
      <c r="M36" s="57" t="s">
        <v>63</v>
      </c>
      <c r="N36" s="57" t="s">
        <v>63</v>
      </c>
      <c r="O36" s="59" t="s">
        <v>63</v>
      </c>
      <c r="P36" s="60">
        <v>3</v>
      </c>
      <c r="Q36" s="61" t="s">
        <v>64</v>
      </c>
      <c r="R36" s="55">
        <v>0</v>
      </c>
      <c r="S36" s="62"/>
      <c r="T36" s="57" t="s">
        <v>64</v>
      </c>
      <c r="U36" s="63"/>
      <c r="V36" s="62">
        <v>5</v>
      </c>
      <c r="W36" s="57" t="s">
        <v>64</v>
      </c>
      <c r="X36" s="63">
        <v>0</v>
      </c>
      <c r="Y36" s="62">
        <v>1</v>
      </c>
      <c r="Z36" s="57" t="s">
        <v>64</v>
      </c>
      <c r="AA36" s="63">
        <v>0</v>
      </c>
      <c r="AB36" s="62">
        <v>2</v>
      </c>
      <c r="AC36" s="57" t="s">
        <v>64</v>
      </c>
      <c r="AD36" s="62">
        <v>0</v>
      </c>
      <c r="AE36" s="370" t="str">
        <f>IF(M28="","",M28)</f>
        <v>北野</v>
      </c>
      <c r="AF36" s="379"/>
      <c r="AG36" s="380"/>
      <c r="AH36" s="423"/>
      <c r="AI36" s="423"/>
      <c r="AJ36" s="424"/>
      <c r="AK36" s="423"/>
      <c r="AL36" s="423"/>
      <c r="AM36" s="424"/>
      <c r="AN36" s="423"/>
      <c r="AO36" s="423"/>
      <c r="AP36" s="424"/>
      <c r="AQ36" s="427"/>
      <c r="AR36" s="427"/>
      <c r="AS36" s="428"/>
      <c r="AT36" s="414"/>
      <c r="AU36" s="414"/>
      <c r="AV36" s="415"/>
    </row>
    <row r="37" spans="1:48" ht="23.25" customHeight="1" thickTop="1" x14ac:dyDescent="0.2">
      <c r="A37" s="64" t="str">
        <f>IF(P27="","",P27)</f>
        <v>N</v>
      </c>
      <c r="B37" s="42"/>
      <c r="C37" s="56"/>
      <c r="D37" s="401" t="str">
        <f>IF(D38="","",IF(D38-F38&gt;0,"○",IF(D38-F38&lt;0,"×","△")))</f>
        <v>△</v>
      </c>
      <c r="E37" s="401"/>
      <c r="F37" s="402"/>
      <c r="G37" s="401" t="str">
        <f>IF(G38="","",IF(G38-I38&gt;0,"○",IF(G38-I38&lt;0,"×","△")))</f>
        <v>○</v>
      </c>
      <c r="H37" s="401"/>
      <c r="I37" s="402"/>
      <c r="J37" s="401" t="str">
        <f>IF(J38="","",IF(J38-L38&gt;0,"○",IF(J38-L38&lt;0,"×","△")))</f>
        <v>×</v>
      </c>
      <c r="K37" s="401"/>
      <c r="L37" s="402"/>
      <c r="M37" s="401" t="str">
        <f>IF(M38="","",IF(M38-O38&gt;0,"○",IF(M38-O38&lt;0,"×","△")))</f>
        <v>×</v>
      </c>
      <c r="N37" s="401"/>
      <c r="O37" s="402"/>
      <c r="P37" s="401" t="e">
        <f>IF(P38="","",IF(P38-R38&gt;0,"○",IF(P38-R38&lt;0,"×","△")))</f>
        <v>#VALUE!</v>
      </c>
      <c r="Q37" s="401"/>
      <c r="R37" s="417"/>
      <c r="S37" s="429" t="str">
        <f>IF(S38="","",IF(S38-U38&gt;0,"○",IF(S38-U38&lt;0,"×","△")))</f>
        <v>×</v>
      </c>
      <c r="T37" s="401"/>
      <c r="U37" s="402"/>
      <c r="V37" s="429" t="str">
        <f>IF(V38="","",IF(V38-X38&gt;0,"○",IF(V38-X38&lt;0,"×","△")))</f>
        <v>△</v>
      </c>
      <c r="W37" s="401"/>
      <c r="X37" s="402"/>
      <c r="Y37" s="429" t="str">
        <f>IF(Y38="","",IF(Y38-AA38&gt;0,"○",IF(Y38-AA38&lt;0,"×","△")))</f>
        <v>×</v>
      </c>
      <c r="Z37" s="401"/>
      <c r="AA37" s="402"/>
      <c r="AB37" s="429" t="str">
        <f>IF(AB38="","",IF(AB38-AD38&gt;0,"○",IF(AB38-AD38&lt;0,"×","△")))</f>
        <v>×</v>
      </c>
      <c r="AC37" s="401"/>
      <c r="AD37" s="420"/>
      <c r="AE37" s="129" t="str">
        <f>IF(P27="","",P27)</f>
        <v>N</v>
      </c>
      <c r="AF37" s="65"/>
      <c r="AG37" s="66"/>
      <c r="AH37" s="421">
        <f>COUNTIF(D37:AD37,"○")*3+COUNTIF(D37:AD37,"△")</f>
        <v>5</v>
      </c>
      <c r="AI37" s="421"/>
      <c r="AJ37" s="422"/>
      <c r="AK37" s="421">
        <f>SUM(D38,G38,J38,M38,P38,S38,V38,Y38,AB38)-SUM(F38,I38,L38,O38,R38,U38,X38,AA38,AD38)</f>
        <v>-17</v>
      </c>
      <c r="AL37" s="421"/>
      <c r="AM37" s="422"/>
      <c r="AN37" s="421">
        <f>SUM(D38,G38,J38,M38,P38,S38,V38,Y38,AB38)</f>
        <v>4</v>
      </c>
      <c r="AO37" s="421"/>
      <c r="AP37" s="422"/>
      <c r="AQ37" s="425">
        <f>10000*AH37+100*AK37+AN37</f>
        <v>48304</v>
      </c>
      <c r="AR37" s="425"/>
      <c r="AS37" s="426"/>
      <c r="AT37" s="412">
        <f>RANK(AQ37,$AQ$29:$AQ$46)</f>
        <v>8</v>
      </c>
      <c r="AU37" s="412"/>
      <c r="AV37" s="413"/>
    </row>
    <row r="38" spans="1:48" ht="23.25" customHeight="1" thickBot="1" x14ac:dyDescent="0.25">
      <c r="A38" s="416" t="str">
        <f>IF(P28="","",P28)</f>
        <v>南郷</v>
      </c>
      <c r="B38" s="379"/>
      <c r="C38" s="380"/>
      <c r="D38" s="57">
        <f>IF(R30="","",R30)</f>
        <v>0</v>
      </c>
      <c r="E38" s="57" t="s">
        <v>64</v>
      </c>
      <c r="F38" s="58">
        <f>IF(P30="","",P30)</f>
        <v>0</v>
      </c>
      <c r="G38" s="57">
        <f>IF(R32="","",R32)</f>
        <v>3</v>
      </c>
      <c r="H38" s="57" t="s">
        <v>64</v>
      </c>
      <c r="I38" s="58">
        <f>IF(P32="","",P32)</f>
        <v>1</v>
      </c>
      <c r="J38" s="57">
        <f>IF(R34="","",R34)</f>
        <v>1</v>
      </c>
      <c r="K38" s="57" t="s">
        <v>64</v>
      </c>
      <c r="L38" s="58">
        <f>IF(P34="","",P34)</f>
        <v>3</v>
      </c>
      <c r="M38" s="57">
        <f>IF(R36="","",R36)</f>
        <v>0</v>
      </c>
      <c r="N38" s="57" t="s">
        <v>64</v>
      </c>
      <c r="O38" s="58">
        <f>IF(P36="","",P36)</f>
        <v>3</v>
      </c>
      <c r="P38" s="57" t="s">
        <v>63</v>
      </c>
      <c r="Q38" s="57" t="s">
        <v>63</v>
      </c>
      <c r="R38" s="59" t="s">
        <v>63</v>
      </c>
      <c r="S38" s="60">
        <v>0</v>
      </c>
      <c r="T38" s="61" t="s">
        <v>64</v>
      </c>
      <c r="U38" s="55">
        <v>6</v>
      </c>
      <c r="V38" s="62">
        <v>0</v>
      </c>
      <c r="W38" s="57" t="s">
        <v>64</v>
      </c>
      <c r="X38" s="63">
        <v>0</v>
      </c>
      <c r="Y38" s="62">
        <v>0</v>
      </c>
      <c r="Z38" s="57" t="s">
        <v>64</v>
      </c>
      <c r="AA38" s="63">
        <v>6</v>
      </c>
      <c r="AB38" s="62">
        <v>0</v>
      </c>
      <c r="AC38" s="57" t="s">
        <v>64</v>
      </c>
      <c r="AD38" s="62">
        <v>2</v>
      </c>
      <c r="AE38" s="370" t="str">
        <f>IF(P28="","",P28)</f>
        <v>南郷</v>
      </c>
      <c r="AF38" s="379"/>
      <c r="AG38" s="380"/>
      <c r="AH38" s="423"/>
      <c r="AI38" s="423"/>
      <c r="AJ38" s="424"/>
      <c r="AK38" s="423"/>
      <c r="AL38" s="423"/>
      <c r="AM38" s="424"/>
      <c r="AN38" s="423"/>
      <c r="AO38" s="423"/>
      <c r="AP38" s="424"/>
      <c r="AQ38" s="427"/>
      <c r="AR38" s="427"/>
      <c r="AS38" s="428"/>
      <c r="AT38" s="414"/>
      <c r="AU38" s="414"/>
      <c r="AV38" s="415"/>
    </row>
    <row r="39" spans="1:48" ht="23.25" customHeight="1" thickTop="1" x14ac:dyDescent="0.2">
      <c r="A39" s="64" t="str">
        <f>IF(S27="","",S27)</f>
        <v>O</v>
      </c>
      <c r="B39" s="42"/>
      <c r="C39" s="56"/>
      <c r="D39" s="401" t="str">
        <f>IF(D40="","",IF(D40-F40&gt;0,"○",IF(D40-F40&lt;0,"×","△")))</f>
        <v>○</v>
      </c>
      <c r="E39" s="401"/>
      <c r="F39" s="402"/>
      <c r="G39" s="401" t="str">
        <f>IF(G40="","",IF(G40-I40&gt;0,"○",IF(G40-I40&lt;0,"×","△")))</f>
        <v>○</v>
      </c>
      <c r="H39" s="401"/>
      <c r="I39" s="402"/>
      <c r="J39" s="401" t="str">
        <f>IF(J40="","",IF(J40-L40&gt;0,"○",IF(J40-L40&lt;0,"×","△")))</f>
        <v>×</v>
      </c>
      <c r="K39" s="401"/>
      <c r="L39" s="402"/>
      <c r="M39" s="401" t="str">
        <f>IF(M40="","",IF(M40-O40&gt;0,"○",IF(M40-O40&lt;0,"×","△")))</f>
        <v/>
      </c>
      <c r="N39" s="401"/>
      <c r="O39" s="402"/>
      <c r="P39" s="401" t="str">
        <f>IF(P40="","",IF(P40-R40&gt;0,"○",IF(P40-R40&lt;0,"×","△")))</f>
        <v>○</v>
      </c>
      <c r="Q39" s="401"/>
      <c r="R39" s="402"/>
      <c r="S39" s="401" t="e">
        <f>IF(S40="","",IF(S40-U40&gt;0,"○",IF(S40-U40&lt;0,"×","△")))</f>
        <v>#VALUE!</v>
      </c>
      <c r="T39" s="401"/>
      <c r="U39" s="417"/>
      <c r="V39" s="429" t="str">
        <f>IF(V40="","",IF(V40-X40&gt;0,"○",IF(V40-X40&lt;0,"×","△")))</f>
        <v>×</v>
      </c>
      <c r="W39" s="401"/>
      <c r="X39" s="402"/>
      <c r="Y39" s="429" t="str">
        <f>IF(Y40="","",IF(Y40-AA40&gt;0,"○",IF(Y40-AA40&lt;0,"×","△")))</f>
        <v>△</v>
      </c>
      <c r="Z39" s="401"/>
      <c r="AA39" s="402"/>
      <c r="AB39" s="429" t="str">
        <f>IF(AB40="","",IF(AB40-AD40&gt;0,"○",IF(AB40-AD40&lt;0,"×","△")))</f>
        <v>○</v>
      </c>
      <c r="AC39" s="401"/>
      <c r="AD39" s="420"/>
      <c r="AE39" s="129" t="str">
        <f>IF(S27="","",S27)</f>
        <v>O</v>
      </c>
      <c r="AF39" s="65"/>
      <c r="AG39" s="66"/>
      <c r="AH39" s="421">
        <f>COUNTIF(D39:AD39,"○")*3+COUNTIF(D39:AD39,"△")</f>
        <v>13</v>
      </c>
      <c r="AI39" s="421"/>
      <c r="AJ39" s="422"/>
      <c r="AK39" s="421">
        <f>SUM(D40,G40,J40,M40,P40,S40,V40,Y40,AB40)-SUM(F40,I40,L40,O40,R40,U40,X40,AA40,AD40)</f>
        <v>16</v>
      </c>
      <c r="AL39" s="421"/>
      <c r="AM39" s="422"/>
      <c r="AN39" s="421">
        <f>SUM(D40,G40,J40,M40,P40,S40,V40,Y40,AB40)</f>
        <v>24</v>
      </c>
      <c r="AO39" s="421"/>
      <c r="AP39" s="422"/>
      <c r="AQ39" s="425">
        <f>10000*AH39+100*AK39+AN39</f>
        <v>131624</v>
      </c>
      <c r="AR39" s="425"/>
      <c r="AS39" s="426"/>
      <c r="AT39" s="412">
        <f>RANK(AQ39,$AQ$29:$AQ$46)</f>
        <v>4</v>
      </c>
      <c r="AU39" s="412"/>
      <c r="AV39" s="413"/>
    </row>
    <row r="40" spans="1:48" ht="23.25" customHeight="1" thickBot="1" x14ac:dyDescent="0.25">
      <c r="A40" s="416" t="str">
        <f>IF(S28="","",S28)</f>
        <v>つつみ</v>
      </c>
      <c r="B40" s="371"/>
      <c r="C40" s="372"/>
      <c r="D40" s="57">
        <f>IF(U30="","",U30)</f>
        <v>2</v>
      </c>
      <c r="E40" s="57" t="s">
        <v>64</v>
      </c>
      <c r="F40" s="58">
        <f>IF(S30="","",S30)</f>
        <v>0</v>
      </c>
      <c r="G40" s="266">
        <f>IF(U32="","",U32)</f>
        <v>10</v>
      </c>
      <c r="H40" s="57" t="s">
        <v>64</v>
      </c>
      <c r="I40" s="58">
        <f>IF(S32="","",S32)</f>
        <v>0</v>
      </c>
      <c r="J40" s="57">
        <f>IF(U34="","",U34)</f>
        <v>1</v>
      </c>
      <c r="K40" s="57" t="s">
        <v>64</v>
      </c>
      <c r="L40" s="58">
        <f>IF(S34="","",S34)</f>
        <v>2</v>
      </c>
      <c r="M40" s="57" t="str">
        <f>IF(U36="","",U36)</f>
        <v/>
      </c>
      <c r="N40" s="57" t="s">
        <v>64</v>
      </c>
      <c r="O40" s="58" t="str">
        <f>IF(S36="","",S36)</f>
        <v/>
      </c>
      <c r="P40" s="57">
        <f>IF(U38="","",U38)</f>
        <v>6</v>
      </c>
      <c r="Q40" s="57" t="s">
        <v>64</v>
      </c>
      <c r="R40" s="58">
        <f>IF(S38="","",S38)</f>
        <v>0</v>
      </c>
      <c r="S40" s="57" t="s">
        <v>63</v>
      </c>
      <c r="T40" s="57" t="s">
        <v>63</v>
      </c>
      <c r="U40" s="59" t="s">
        <v>63</v>
      </c>
      <c r="V40" s="60">
        <v>2</v>
      </c>
      <c r="W40" s="61" t="s">
        <v>64</v>
      </c>
      <c r="X40" s="55">
        <v>4</v>
      </c>
      <c r="Y40" s="62">
        <v>2</v>
      </c>
      <c r="Z40" s="57" t="s">
        <v>64</v>
      </c>
      <c r="AA40" s="63">
        <v>2</v>
      </c>
      <c r="AB40" s="62">
        <v>1</v>
      </c>
      <c r="AC40" s="57" t="s">
        <v>64</v>
      </c>
      <c r="AD40" s="62">
        <v>0</v>
      </c>
      <c r="AE40" s="370" t="str">
        <f>IF(S28="","",S28)</f>
        <v>つつみ</v>
      </c>
      <c r="AF40" s="371"/>
      <c r="AG40" s="372"/>
      <c r="AH40" s="423"/>
      <c r="AI40" s="423"/>
      <c r="AJ40" s="424"/>
      <c r="AK40" s="423"/>
      <c r="AL40" s="423"/>
      <c r="AM40" s="424"/>
      <c r="AN40" s="423"/>
      <c r="AO40" s="423"/>
      <c r="AP40" s="424"/>
      <c r="AQ40" s="427"/>
      <c r="AR40" s="427"/>
      <c r="AS40" s="428"/>
      <c r="AT40" s="414"/>
      <c r="AU40" s="414"/>
      <c r="AV40" s="415"/>
    </row>
    <row r="41" spans="1:48" ht="23.25" customHeight="1" thickTop="1" x14ac:dyDescent="0.2">
      <c r="A41" s="64" t="str">
        <f>IF(V27="","",V27)</f>
        <v>P</v>
      </c>
      <c r="B41" s="42"/>
      <c r="C41" s="56"/>
      <c r="D41" s="401" t="str">
        <f>IF(D42="","",IF(D42-F42&gt;0,"○",IF(D42-F42&lt;0,"×","△")))</f>
        <v>○</v>
      </c>
      <c r="E41" s="401"/>
      <c r="F41" s="402"/>
      <c r="G41" s="418" t="str">
        <f>IF(G42="","",IF(G42-I42&gt;0,"○",IF(G42-I42&lt;0,"×","△")))</f>
        <v>×</v>
      </c>
      <c r="H41" s="418"/>
      <c r="I41" s="419"/>
      <c r="J41" s="401" t="str">
        <f>IF(J42="","",IF(J42-L42&gt;0,"○",IF(J42-L42&lt;0,"×","△")))</f>
        <v>△</v>
      </c>
      <c r="K41" s="401"/>
      <c r="L41" s="402"/>
      <c r="M41" s="401" t="str">
        <f>IF(M42="","",IF(M42-O42&gt;0,"○",IF(M42-O42&lt;0,"×","△")))</f>
        <v>×</v>
      </c>
      <c r="N41" s="401"/>
      <c r="O41" s="402"/>
      <c r="P41" s="401" t="str">
        <f>IF(P42="","",IF(P42-R42&gt;0,"○",IF(P42-R42&lt;0,"×","△")))</f>
        <v>△</v>
      </c>
      <c r="Q41" s="401"/>
      <c r="R41" s="402"/>
      <c r="S41" s="401" t="str">
        <f>IF(S42="","",IF(S42-U42&gt;0,"○",IF(S42-U42&lt;0,"×","△")))</f>
        <v>○</v>
      </c>
      <c r="T41" s="401"/>
      <c r="U41" s="402"/>
      <c r="V41" s="401" t="e">
        <f>IF(V42="","",IF(V42-X42&gt;0,"○",IF(V42-X42&lt;0,"×","△")))</f>
        <v>#VALUE!</v>
      </c>
      <c r="W41" s="401"/>
      <c r="X41" s="417"/>
      <c r="Y41" s="418" t="str">
        <f>IF(Y42="","",IF(Y42-AA42&gt;0,"○",IF(Y42-AA42&lt;0,"×","△")))</f>
        <v>×</v>
      </c>
      <c r="Z41" s="418"/>
      <c r="AA41" s="419"/>
      <c r="AB41" s="401" t="str">
        <f>IF(AB42="","",IF(AB42-AD42&gt;0,"○",IF(AB42-AD42&lt;0,"×","△")))</f>
        <v>×</v>
      </c>
      <c r="AC41" s="401"/>
      <c r="AD41" s="420"/>
      <c r="AE41" s="129" t="str">
        <f>IF(V27="","",V27)</f>
        <v>P</v>
      </c>
      <c r="AF41" s="65"/>
      <c r="AG41" s="66"/>
      <c r="AH41" s="421">
        <f>COUNTIF(D41:AD41,"○")*3+COUNTIF(D41:AD41,"△")</f>
        <v>8</v>
      </c>
      <c r="AI41" s="421"/>
      <c r="AJ41" s="422"/>
      <c r="AK41" s="421">
        <f>SUM(D42,G42,J42,M42,P42,S42,V42,Y42,AB42)-SUM(F42,I42,L42,O42,R42,U42,X42,AA42,AD42)</f>
        <v>-11</v>
      </c>
      <c r="AL41" s="421"/>
      <c r="AM41" s="422"/>
      <c r="AN41" s="421">
        <f>SUM(D42,G42,J42,M42,P42,S42,V42,Y42,AB42)</f>
        <v>10</v>
      </c>
      <c r="AO41" s="421"/>
      <c r="AP41" s="422"/>
      <c r="AQ41" s="425">
        <f>10000*AH41+100*AK41+AN41</f>
        <v>78910</v>
      </c>
      <c r="AR41" s="425"/>
      <c r="AS41" s="426"/>
      <c r="AT41" s="412">
        <f>RANK(AQ41,$AQ$29:$AQ$46)</f>
        <v>6</v>
      </c>
      <c r="AU41" s="412"/>
      <c r="AV41" s="413"/>
    </row>
    <row r="42" spans="1:48" ht="23.25" customHeight="1" thickBot="1" x14ac:dyDescent="0.25">
      <c r="A42" s="416" t="str">
        <f>IF(V28="","",V28)</f>
        <v>彦成</v>
      </c>
      <c r="B42" s="371"/>
      <c r="C42" s="372"/>
      <c r="D42" s="57">
        <f>IF(X30="","",X30)</f>
        <v>6</v>
      </c>
      <c r="E42" s="57" t="s">
        <v>64</v>
      </c>
      <c r="F42" s="58">
        <f>IF(V30="","",V30)</f>
        <v>1</v>
      </c>
      <c r="G42" s="285">
        <f>IF(X32="","",X32)</f>
        <v>0</v>
      </c>
      <c r="H42" s="57" t="s">
        <v>64</v>
      </c>
      <c r="I42" s="285">
        <f>IF(V32="","",V32)</f>
        <v>5</v>
      </c>
      <c r="J42" s="57">
        <f>IF(X34="","",X34)</f>
        <v>0</v>
      </c>
      <c r="K42" s="57" t="s">
        <v>64</v>
      </c>
      <c r="L42" s="58">
        <f>IF(V34="","",V34)</f>
        <v>0</v>
      </c>
      <c r="M42" s="57">
        <f>IF(X36="","",X36)</f>
        <v>0</v>
      </c>
      <c r="N42" s="57" t="s">
        <v>64</v>
      </c>
      <c r="O42" s="58">
        <f>IF(V36="","",V36)</f>
        <v>5</v>
      </c>
      <c r="P42" s="57">
        <f>IF(X38="","",X38)</f>
        <v>0</v>
      </c>
      <c r="Q42" s="57" t="s">
        <v>64</v>
      </c>
      <c r="R42" s="58">
        <f>IF(V38="","",V38)</f>
        <v>0</v>
      </c>
      <c r="S42" s="57">
        <f>IF(X40="","",X40)</f>
        <v>4</v>
      </c>
      <c r="T42" s="57" t="s">
        <v>64</v>
      </c>
      <c r="U42" s="58">
        <f>IF(V40="","",V40)</f>
        <v>2</v>
      </c>
      <c r="V42" s="57" t="s">
        <v>63</v>
      </c>
      <c r="W42" s="57" t="s">
        <v>63</v>
      </c>
      <c r="X42" s="59" t="s">
        <v>63</v>
      </c>
      <c r="Y42" s="60">
        <v>0</v>
      </c>
      <c r="Z42" s="61" t="s">
        <v>64</v>
      </c>
      <c r="AA42" s="55">
        <v>5</v>
      </c>
      <c r="AB42" s="62">
        <v>0</v>
      </c>
      <c r="AC42" s="57" t="s">
        <v>64</v>
      </c>
      <c r="AD42" s="62">
        <v>3</v>
      </c>
      <c r="AE42" s="370" t="str">
        <f>IF(V28="","",V28)</f>
        <v>彦成</v>
      </c>
      <c r="AF42" s="371"/>
      <c r="AG42" s="372"/>
      <c r="AH42" s="423"/>
      <c r="AI42" s="423"/>
      <c r="AJ42" s="424"/>
      <c r="AK42" s="423"/>
      <c r="AL42" s="423"/>
      <c r="AM42" s="424"/>
      <c r="AN42" s="423"/>
      <c r="AO42" s="423"/>
      <c r="AP42" s="424"/>
      <c r="AQ42" s="427"/>
      <c r="AR42" s="427"/>
      <c r="AS42" s="428"/>
      <c r="AT42" s="414"/>
      <c r="AU42" s="414"/>
      <c r="AV42" s="415"/>
    </row>
    <row r="43" spans="1:48" ht="23.25" customHeight="1" thickTop="1" x14ac:dyDescent="0.2">
      <c r="A43" s="64" t="str">
        <f>IF(Y27="","",Y27)</f>
        <v>Q</v>
      </c>
      <c r="B43" s="42"/>
      <c r="C43" s="56"/>
      <c r="D43" s="401" t="str">
        <f>IF(D44="","",IF(D44-F44&gt;0,"○",IF(D44-F44&lt;0,"×","△")))</f>
        <v>○</v>
      </c>
      <c r="E43" s="401"/>
      <c r="F43" s="402"/>
      <c r="G43" s="401" t="str">
        <f>IF(G44="","",IF(G44-I44&gt;0,"○",IF(G44-I44&lt;0,"×","△")))</f>
        <v>○</v>
      </c>
      <c r="H43" s="401"/>
      <c r="I43" s="402"/>
      <c r="J43" s="401" t="str">
        <f>IF(J44="","",IF(J44-L44&gt;0,"○",IF(J44-L44&lt;0,"×","△")))</f>
        <v>×</v>
      </c>
      <c r="K43" s="401"/>
      <c r="L43" s="402"/>
      <c r="M43" s="401" t="str">
        <f>IF(M44="","",IF(M44-O44&gt;0,"○",IF(M44-O44&lt;0,"×","△")))</f>
        <v>×</v>
      </c>
      <c r="N43" s="401"/>
      <c r="O43" s="402"/>
      <c r="P43" s="401" t="str">
        <f>IF(P44="","",IF(P44-R44&gt;0,"○",IF(P44-R44&lt;0,"×","△")))</f>
        <v>○</v>
      </c>
      <c r="Q43" s="401"/>
      <c r="R43" s="402"/>
      <c r="S43" s="401" t="str">
        <f>IF(S44="","",IF(S44-U44&gt;0,"○",IF(S44-U44&lt;0,"×","△")))</f>
        <v>△</v>
      </c>
      <c r="T43" s="401"/>
      <c r="U43" s="402"/>
      <c r="V43" s="418" t="str">
        <f>IF(V44="","",IF(V44-X44&gt;0,"○",IF(V44-X44&lt;0,"×","△")))</f>
        <v>○</v>
      </c>
      <c r="W43" s="418"/>
      <c r="X43" s="419"/>
      <c r="Y43" s="401" t="e">
        <f>IF(Y44="","",IF(Y44-AA44&gt;0,"○",IF(Y44-AA44&lt;0,"×","△")))</f>
        <v>#VALUE!</v>
      </c>
      <c r="Z43" s="401"/>
      <c r="AA43" s="417"/>
      <c r="AB43" s="429" t="str">
        <f>IF(AB44="","",IF(AB44-AD44&gt;0,"○",IF(AB44-AD44&lt;0,"×","△")))</f>
        <v>×</v>
      </c>
      <c r="AC43" s="401"/>
      <c r="AD43" s="420"/>
      <c r="AE43" s="129" t="str">
        <f>IF(Y27="","",Y27)</f>
        <v>Q</v>
      </c>
      <c r="AF43" s="65"/>
      <c r="AG43" s="66"/>
      <c r="AH43" s="421">
        <f>COUNTIF(D43:AD43,"○")*3+COUNTIF(D43:AD43,"△")</f>
        <v>13</v>
      </c>
      <c r="AI43" s="421"/>
      <c r="AJ43" s="422"/>
      <c r="AK43" s="421">
        <f>SUM(D44,G44,J44,M44,P44,S44,V44,Y44,AB44)-SUM(F44,I44,L44,O44,R44,U44,X44,AA44,AD44)</f>
        <v>8</v>
      </c>
      <c r="AL43" s="421"/>
      <c r="AM43" s="422"/>
      <c r="AN43" s="421">
        <f>SUM(D44,G44,J44,M44,P44,S44,V44,Y44,AB44)</f>
        <v>21</v>
      </c>
      <c r="AO43" s="421"/>
      <c r="AP43" s="422"/>
      <c r="AQ43" s="425">
        <f>10000*AH43+100*AK43+AN43</f>
        <v>130821</v>
      </c>
      <c r="AR43" s="425"/>
      <c r="AS43" s="426"/>
      <c r="AT43" s="412">
        <f>RANK(AQ43,$AQ$29:$AQ$46)</f>
        <v>5</v>
      </c>
      <c r="AU43" s="412"/>
      <c r="AV43" s="413"/>
    </row>
    <row r="44" spans="1:48" ht="23.25" customHeight="1" thickBot="1" x14ac:dyDescent="0.25">
      <c r="A44" s="416" t="str">
        <f>IF(Y28="","",Y28)</f>
        <v>宮本</v>
      </c>
      <c r="B44" s="379"/>
      <c r="C44" s="380"/>
      <c r="D44" s="57">
        <f>IF(AA30="","",AA30)</f>
        <v>3</v>
      </c>
      <c r="E44" s="57" t="s">
        <v>64</v>
      </c>
      <c r="F44" s="58">
        <f>IF(Y30="","",Y30)</f>
        <v>1</v>
      </c>
      <c r="G44" s="57">
        <f>IF(AA32="","",AA32)</f>
        <v>4</v>
      </c>
      <c r="H44" s="57" t="s">
        <v>64</v>
      </c>
      <c r="I44" s="58">
        <f>IF(Y32="","",Y32)</f>
        <v>0</v>
      </c>
      <c r="J44" s="57">
        <f>IF(AA34="","",AA34)</f>
        <v>1</v>
      </c>
      <c r="K44" s="57" t="s">
        <v>64</v>
      </c>
      <c r="L44" s="58">
        <f>IF(Y34="","",Y34)</f>
        <v>4</v>
      </c>
      <c r="M44" s="57">
        <f>IF(AA36="","",AA36)</f>
        <v>0</v>
      </c>
      <c r="N44" s="57" t="s">
        <v>64</v>
      </c>
      <c r="O44" s="58">
        <f>IF(Y36="","",Y36)</f>
        <v>1</v>
      </c>
      <c r="P44" s="57">
        <f>IF(AA38="","",AA38)</f>
        <v>6</v>
      </c>
      <c r="Q44" s="57" t="s">
        <v>64</v>
      </c>
      <c r="R44" s="58">
        <f>IF(Y38="","",Y38)</f>
        <v>0</v>
      </c>
      <c r="S44" s="57">
        <f>IF(AA40="","",AA40)</f>
        <v>2</v>
      </c>
      <c r="T44" s="57" t="s">
        <v>64</v>
      </c>
      <c r="U44" s="58">
        <f>IF(Y40="","",Y40)</f>
        <v>2</v>
      </c>
      <c r="V44" s="57">
        <f>IF(AA42="","",AA42)</f>
        <v>5</v>
      </c>
      <c r="W44" s="57" t="s">
        <v>64</v>
      </c>
      <c r="X44" s="58">
        <f>IF(Y42="","",Y42)</f>
        <v>0</v>
      </c>
      <c r="Y44" s="57" t="s">
        <v>63</v>
      </c>
      <c r="Z44" s="57" t="s">
        <v>63</v>
      </c>
      <c r="AA44" s="59" t="s">
        <v>63</v>
      </c>
      <c r="AB44" s="60">
        <v>0</v>
      </c>
      <c r="AC44" s="61" t="s">
        <v>64</v>
      </c>
      <c r="AD44" s="54">
        <v>5</v>
      </c>
      <c r="AE44" s="370" t="str">
        <f>IF(Y28="","",Y28)</f>
        <v>宮本</v>
      </c>
      <c r="AF44" s="379"/>
      <c r="AG44" s="380"/>
      <c r="AH44" s="423"/>
      <c r="AI44" s="423"/>
      <c r="AJ44" s="424"/>
      <c r="AK44" s="423"/>
      <c r="AL44" s="423"/>
      <c r="AM44" s="424"/>
      <c r="AN44" s="423"/>
      <c r="AO44" s="423"/>
      <c r="AP44" s="424"/>
      <c r="AQ44" s="427"/>
      <c r="AR44" s="427"/>
      <c r="AS44" s="428"/>
      <c r="AT44" s="414"/>
      <c r="AU44" s="414"/>
      <c r="AV44" s="415"/>
    </row>
    <row r="45" spans="1:48" ht="23.25" customHeight="1" thickTop="1" x14ac:dyDescent="0.2">
      <c r="A45" s="64" t="str">
        <f>IF(AB27="","",AB27)</f>
        <v>R</v>
      </c>
      <c r="B45" s="42"/>
      <c r="C45" s="56"/>
      <c r="D45" s="401" t="str">
        <f>IF(D46="","",IF(D46-F46&gt;0,"○",IF(D46-F46&lt;0,"×","△")))</f>
        <v>○</v>
      </c>
      <c r="E45" s="401"/>
      <c r="F45" s="402"/>
      <c r="G45" s="401" t="str">
        <f>IF(G46="","",IF(G46-I46&gt;0,"○",IF(G46-I46&lt;0,"×","△")))</f>
        <v>○</v>
      </c>
      <c r="H45" s="401"/>
      <c r="I45" s="402"/>
      <c r="J45" s="401" t="str">
        <f>IF(J46="","",IF(J46-L46&gt;0,"○",IF(J46-L46&lt;0,"×","△")))</f>
        <v>○</v>
      </c>
      <c r="K45" s="401"/>
      <c r="L45" s="402"/>
      <c r="M45" s="401" t="str">
        <f>IF(M46="","",IF(M46-O46&gt;0,"○",IF(M46-O46&lt;0,"×","△")))</f>
        <v>×</v>
      </c>
      <c r="N45" s="401"/>
      <c r="O45" s="402"/>
      <c r="P45" s="401" t="str">
        <f>IF(P46="","",IF(P46-R46&gt;0,"○",IF(P46-R46&lt;0,"×","△")))</f>
        <v>○</v>
      </c>
      <c r="Q45" s="401"/>
      <c r="R45" s="402"/>
      <c r="S45" s="401" t="str">
        <f>IF(S46="","",IF(S46-U46&gt;0,"○",IF(S46-U46&lt;0,"×","△")))</f>
        <v>×</v>
      </c>
      <c r="T45" s="401"/>
      <c r="U45" s="402"/>
      <c r="V45" s="401" t="str">
        <f>IF(V46="","",IF(V46-X46&gt;0,"○",IF(V46-X46&lt;0,"×","△")))</f>
        <v>○</v>
      </c>
      <c r="W45" s="401"/>
      <c r="X45" s="402"/>
      <c r="Y45" s="401" t="str">
        <f>IF(Y46="","",IF(Y46-AA46&gt;0,"○",IF(Y46-AA46&lt;0,"×","△")))</f>
        <v>○</v>
      </c>
      <c r="Z45" s="401"/>
      <c r="AA45" s="402"/>
      <c r="AB45" s="401" t="e">
        <f>IF(AB46="","",IF(AB46-AD46&gt;0,"○",IF(AB46-AD46&lt;0,"×","△")))</f>
        <v>#VALUE!</v>
      </c>
      <c r="AC45" s="401"/>
      <c r="AD45" s="420"/>
      <c r="AE45" s="129" t="str">
        <f>IF(AB27="","",AB27)</f>
        <v>R</v>
      </c>
      <c r="AF45" s="65"/>
      <c r="AG45" s="66"/>
      <c r="AH45" s="421">
        <f>COUNTIF(D45:AD45,"○")*3+COUNTIF(D45:AD45,"△")</f>
        <v>18</v>
      </c>
      <c r="AI45" s="421"/>
      <c r="AJ45" s="422"/>
      <c r="AK45" s="421">
        <f>SUM(D46,G46,J46,M46,P46,S46,V46,Y46,AB46)-SUM(F46,I46,L46,O46,R46,U46,X46,AA46,AD46)</f>
        <v>15</v>
      </c>
      <c r="AL45" s="421"/>
      <c r="AM45" s="422"/>
      <c r="AN45" s="421">
        <f>SUM(D46,G46,J46,M46,P46,S46,V46,Y46,AB46)</f>
        <v>20</v>
      </c>
      <c r="AO45" s="421"/>
      <c r="AP45" s="422"/>
      <c r="AQ45" s="425">
        <f>10000*AH45+100*AK45+AN45</f>
        <v>181520</v>
      </c>
      <c r="AR45" s="425"/>
      <c r="AS45" s="426"/>
      <c r="AT45" s="412">
        <f>RANK(AQ45,$AQ$29:$AQ$46)</f>
        <v>1</v>
      </c>
      <c r="AU45" s="412"/>
      <c r="AV45" s="413"/>
    </row>
    <row r="46" spans="1:48" ht="23.25" customHeight="1" x14ac:dyDescent="0.2">
      <c r="A46" s="416" t="str">
        <f>IF(AB28="","",AB28)</f>
        <v>三郷</v>
      </c>
      <c r="B46" s="371"/>
      <c r="C46" s="372"/>
      <c r="D46" s="57">
        <f>IF(AD30="","",AD30)</f>
        <v>7</v>
      </c>
      <c r="E46" s="57" t="s">
        <v>64</v>
      </c>
      <c r="F46" s="58">
        <f>IF(AB30="","",AB30)</f>
        <v>1</v>
      </c>
      <c r="G46" s="57">
        <f>IF(AD32="","",AD32)</f>
        <v>1</v>
      </c>
      <c r="H46" s="57" t="s">
        <v>64</v>
      </c>
      <c r="I46" s="58">
        <f>IF(AB32="","",AB32)</f>
        <v>0</v>
      </c>
      <c r="J46" s="57">
        <f>IF(AD34="","",AD34)</f>
        <v>2</v>
      </c>
      <c r="K46" s="57" t="s">
        <v>64</v>
      </c>
      <c r="L46" s="58">
        <f>IF(AB34="","",AB34)</f>
        <v>1</v>
      </c>
      <c r="M46" s="57">
        <f>IF(AD$36="","",AD$36)</f>
        <v>0</v>
      </c>
      <c r="N46" s="57" t="s">
        <v>64</v>
      </c>
      <c r="O46" s="58">
        <f>IF(AB36="","",AB36)</f>
        <v>2</v>
      </c>
      <c r="P46" s="57">
        <f>IF(AD38="","",AD38)</f>
        <v>2</v>
      </c>
      <c r="Q46" s="57" t="s">
        <v>64</v>
      </c>
      <c r="R46" s="58">
        <f>IF(AB38="","",AB38)</f>
        <v>0</v>
      </c>
      <c r="S46" s="57">
        <f>IF(AD40="","",AD40)</f>
        <v>0</v>
      </c>
      <c r="T46" s="57" t="s">
        <v>64</v>
      </c>
      <c r="U46" s="58">
        <f>IF(AB40="","",AB40)</f>
        <v>1</v>
      </c>
      <c r="V46" s="57">
        <f>IF(AD42="","",AD42)</f>
        <v>3</v>
      </c>
      <c r="W46" s="57" t="s">
        <v>64</v>
      </c>
      <c r="X46" s="58">
        <f>IF(AB42="","",AB42)</f>
        <v>0</v>
      </c>
      <c r="Y46" s="57">
        <f>IF(AD44="","",AD44)</f>
        <v>5</v>
      </c>
      <c r="Z46" s="57" t="s">
        <v>64</v>
      </c>
      <c r="AA46" s="58">
        <f>IF(AB44="","",AB44)</f>
        <v>0</v>
      </c>
      <c r="AB46" s="57" t="s">
        <v>63</v>
      </c>
      <c r="AC46" s="57" t="s">
        <v>63</v>
      </c>
      <c r="AD46" s="57" t="s">
        <v>63</v>
      </c>
      <c r="AE46" s="370" t="str">
        <f>IF(AB28="","",AB28)</f>
        <v>三郷</v>
      </c>
      <c r="AF46" s="371"/>
      <c r="AG46" s="372"/>
      <c r="AH46" s="423"/>
      <c r="AI46" s="423"/>
      <c r="AJ46" s="424"/>
      <c r="AK46" s="423"/>
      <c r="AL46" s="423"/>
      <c r="AM46" s="424"/>
      <c r="AN46" s="423"/>
      <c r="AO46" s="423"/>
      <c r="AP46" s="424"/>
      <c r="AQ46" s="427"/>
      <c r="AR46" s="427"/>
      <c r="AS46" s="428"/>
      <c r="AT46" s="414"/>
      <c r="AU46" s="414"/>
      <c r="AV46" s="415"/>
    </row>
    <row r="47" spans="1:48" ht="23.25" customHeight="1" x14ac:dyDescent="0.2">
      <c r="A47" s="409" t="s">
        <v>34</v>
      </c>
      <c r="B47" s="401"/>
      <c r="C47" s="402"/>
      <c r="D47" s="42" t="str">
        <f>IF(D27="","",D27)</f>
        <v>J</v>
      </c>
      <c r="E47" s="42"/>
      <c r="F47" s="56"/>
      <c r="G47" s="42" t="str">
        <f>IF(G27="","",G27)</f>
        <v>K</v>
      </c>
      <c r="H47" s="42"/>
      <c r="I47" s="56"/>
      <c r="J47" s="42" t="str">
        <f>IF(J27="","",J27)</f>
        <v>L</v>
      </c>
      <c r="K47" s="42"/>
      <c r="L47" s="56"/>
      <c r="M47" s="42" t="str">
        <f>IF(M27="","",M27)</f>
        <v>M</v>
      </c>
      <c r="N47" s="42"/>
      <c r="O47" s="56"/>
      <c r="P47" s="42" t="str">
        <f>IF(P27="","",P27)</f>
        <v>N</v>
      </c>
      <c r="Q47" s="42"/>
      <c r="R47" s="56"/>
      <c r="S47" s="42" t="str">
        <f>IF(S27="","",S27)</f>
        <v>O</v>
      </c>
      <c r="T47" s="42"/>
      <c r="U47" s="56"/>
      <c r="V47" s="42" t="str">
        <f>IF(V27="","",V27)</f>
        <v>P</v>
      </c>
      <c r="W47" s="42"/>
      <c r="X47" s="56"/>
      <c r="Y47" s="42" t="str">
        <f>IF(Y27="","",Y27)</f>
        <v>Q</v>
      </c>
      <c r="Z47" s="42"/>
      <c r="AA47" s="56"/>
      <c r="AB47" s="42" t="str">
        <f>IF(AB27="","",AB27)</f>
        <v>R</v>
      </c>
      <c r="AC47" s="42"/>
      <c r="AD47" s="56"/>
      <c r="AE47" s="400" t="s">
        <v>34</v>
      </c>
      <c r="AF47" s="401"/>
      <c r="AG47" s="402"/>
      <c r="AH47" s="401" t="s">
        <v>29</v>
      </c>
      <c r="AI47" s="401"/>
      <c r="AJ47" s="402"/>
      <c r="AK47" s="401" t="s">
        <v>30</v>
      </c>
      <c r="AL47" s="401"/>
      <c r="AM47" s="402"/>
      <c r="AN47" s="401" t="s">
        <v>31</v>
      </c>
      <c r="AO47" s="401"/>
      <c r="AP47" s="402"/>
      <c r="AQ47" s="401" t="s">
        <v>32</v>
      </c>
      <c r="AR47" s="401"/>
      <c r="AS47" s="402"/>
      <c r="AT47" s="401" t="s">
        <v>33</v>
      </c>
      <c r="AU47" s="401"/>
      <c r="AV47" s="405"/>
    </row>
    <row r="48" spans="1:48" ht="23.25" customHeight="1" thickBot="1" x14ac:dyDescent="0.25">
      <c r="A48" s="407" t="str">
        <f>IF(A28="","",A28)</f>
        <v>b</v>
      </c>
      <c r="B48" s="398"/>
      <c r="C48" s="399"/>
      <c r="D48" s="408" t="str">
        <f>IF(D28="","",D28)</f>
        <v>立花</v>
      </c>
      <c r="E48" s="403"/>
      <c r="F48" s="404"/>
      <c r="G48" s="408" t="str">
        <f>IF(G28="","",G28)</f>
        <v>桜井</v>
      </c>
      <c r="H48" s="403"/>
      <c r="I48" s="404"/>
      <c r="J48" s="408" t="str">
        <f>IF(J28="","",J28)</f>
        <v>越谷PC</v>
      </c>
      <c r="K48" s="403"/>
      <c r="L48" s="404"/>
      <c r="M48" s="408" t="str">
        <f>IF(M28="","",M28)</f>
        <v>北野</v>
      </c>
      <c r="N48" s="403"/>
      <c r="O48" s="404"/>
      <c r="P48" s="408" t="str">
        <f>IF(P28="","",P28)</f>
        <v>南郷</v>
      </c>
      <c r="Q48" s="403"/>
      <c r="R48" s="404"/>
      <c r="S48" s="408" t="str">
        <f>IF(S28="","",S28)</f>
        <v>つつみ</v>
      </c>
      <c r="T48" s="403"/>
      <c r="U48" s="404"/>
      <c r="V48" s="408" t="str">
        <f>IF(V28="","",V28)</f>
        <v>彦成</v>
      </c>
      <c r="W48" s="403"/>
      <c r="X48" s="404"/>
      <c r="Y48" s="408" t="str">
        <f>IF(Y28="","",Y28)</f>
        <v>宮本</v>
      </c>
      <c r="Z48" s="403"/>
      <c r="AA48" s="404"/>
      <c r="AB48" s="408" t="str">
        <f>IF(AB28="","",AB28)</f>
        <v>三郷</v>
      </c>
      <c r="AC48" s="403"/>
      <c r="AD48" s="404"/>
      <c r="AE48" s="397" t="str">
        <f>IF(A28="","",A28)</f>
        <v>b</v>
      </c>
      <c r="AF48" s="398"/>
      <c r="AG48" s="399"/>
      <c r="AH48" s="403"/>
      <c r="AI48" s="403"/>
      <c r="AJ48" s="404"/>
      <c r="AK48" s="403"/>
      <c r="AL48" s="403"/>
      <c r="AM48" s="404"/>
      <c r="AN48" s="403"/>
      <c r="AO48" s="403"/>
      <c r="AP48" s="404"/>
      <c r="AQ48" s="403"/>
      <c r="AR48" s="403"/>
      <c r="AS48" s="404"/>
      <c r="AT48" s="403"/>
      <c r="AU48" s="403"/>
      <c r="AV48" s="406"/>
    </row>
    <row r="49" ht="23.25" customHeight="1" x14ac:dyDescent="0.2"/>
    <row r="50" ht="20.25" customHeight="1" x14ac:dyDescent="0.2"/>
    <row r="51" ht="20.25" customHeight="1" x14ac:dyDescent="0.2"/>
    <row r="52" ht="20.25" customHeight="1" x14ac:dyDescent="0.2"/>
    <row r="53" ht="20.25" customHeight="1" x14ac:dyDescent="0.2"/>
    <row r="54" ht="20.25" customHeight="1" x14ac:dyDescent="0.2"/>
    <row r="55" ht="20.25" customHeight="1" x14ac:dyDescent="0.2"/>
    <row r="56" ht="20.25" customHeight="1" x14ac:dyDescent="0.2"/>
    <row r="57" ht="20.25" customHeight="1" x14ac:dyDescent="0.2"/>
    <row r="58" ht="20.25" customHeight="1" x14ac:dyDescent="0.2"/>
    <row r="59" ht="20.25" customHeight="1" x14ac:dyDescent="0.2"/>
    <row r="60" ht="20.25" customHeight="1" x14ac:dyDescent="0.2"/>
    <row r="61" ht="20.25" customHeight="1" x14ac:dyDescent="0.2"/>
    <row r="62" ht="20.25" customHeight="1" x14ac:dyDescent="0.2"/>
    <row r="63" ht="20.25" customHeight="1" x14ac:dyDescent="0.2"/>
    <row r="64" ht="20.2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</sheetData>
  <mergeCells count="362">
    <mergeCell ref="D1:AV1"/>
    <mergeCell ref="AN2:AV2"/>
    <mergeCell ref="A3:C3"/>
    <mergeCell ref="AE3:AG3"/>
    <mergeCell ref="AH3:AJ4"/>
    <mergeCell ref="AK3:AM4"/>
    <mergeCell ref="AN3:AP4"/>
    <mergeCell ref="AQ3:AS4"/>
    <mergeCell ref="AT3:AV4"/>
    <mergeCell ref="A4:C4"/>
    <mergeCell ref="Y4:AA4"/>
    <mergeCell ref="AB4:AD4"/>
    <mergeCell ref="D4:F4"/>
    <mergeCell ref="G4:I4"/>
    <mergeCell ref="J4:L4"/>
    <mergeCell ref="M4:O4"/>
    <mergeCell ref="P4:R4"/>
    <mergeCell ref="S4:U4"/>
    <mergeCell ref="AT5:AV6"/>
    <mergeCell ref="AH5:AJ6"/>
    <mergeCell ref="AE4:AG4"/>
    <mergeCell ref="D5:F5"/>
    <mergeCell ref="G5:I5"/>
    <mergeCell ref="J5:L5"/>
    <mergeCell ref="M5:O5"/>
    <mergeCell ref="P5:R5"/>
    <mergeCell ref="V4:X4"/>
    <mergeCell ref="AK5:AM6"/>
    <mergeCell ref="AN5:AP6"/>
    <mergeCell ref="S5:U5"/>
    <mergeCell ref="V5:X5"/>
    <mergeCell ref="Y5:AA5"/>
    <mergeCell ref="AB5:AD5"/>
    <mergeCell ref="AN7:AP8"/>
    <mergeCell ref="V7:X7"/>
    <mergeCell ref="Y7:AA7"/>
    <mergeCell ref="A10:C10"/>
    <mergeCell ref="AE10:AG10"/>
    <mergeCell ref="AH9:AJ10"/>
    <mergeCell ref="AQ7:AS8"/>
    <mergeCell ref="AB7:AD7"/>
    <mergeCell ref="A6:C6"/>
    <mergeCell ref="AE6:AG6"/>
    <mergeCell ref="D7:F7"/>
    <mergeCell ref="G7:I7"/>
    <mergeCell ref="J7:L7"/>
    <mergeCell ref="M7:O7"/>
    <mergeCell ref="P7:R7"/>
    <mergeCell ref="S7:U7"/>
    <mergeCell ref="AQ5:AS6"/>
    <mergeCell ref="AT7:AV8"/>
    <mergeCell ref="A8:C8"/>
    <mergeCell ref="AE8:AG8"/>
    <mergeCell ref="D9:F9"/>
    <mergeCell ref="G9:I9"/>
    <mergeCell ref="J9:L9"/>
    <mergeCell ref="M9:O9"/>
    <mergeCell ref="S11:U11"/>
    <mergeCell ref="AQ9:AS10"/>
    <mergeCell ref="AT9:AV10"/>
    <mergeCell ref="Y9:AA9"/>
    <mergeCell ref="AB9:AD9"/>
    <mergeCell ref="AK9:AM10"/>
    <mergeCell ref="AN9:AP10"/>
    <mergeCell ref="AQ11:AS12"/>
    <mergeCell ref="AT11:AV12"/>
    <mergeCell ref="AH11:AJ12"/>
    <mergeCell ref="A12:C12"/>
    <mergeCell ref="AE12:AG12"/>
    <mergeCell ref="P9:R9"/>
    <mergeCell ref="S9:U9"/>
    <mergeCell ref="V9:X9"/>
    <mergeCell ref="AH7:AJ8"/>
    <mergeCell ref="AK7:AM8"/>
    <mergeCell ref="A14:C14"/>
    <mergeCell ref="AE14:AG14"/>
    <mergeCell ref="AH13:AJ14"/>
    <mergeCell ref="AN11:AP12"/>
    <mergeCell ref="AK11:AM12"/>
    <mergeCell ref="V11:X11"/>
    <mergeCell ref="Y11:AA11"/>
    <mergeCell ref="AB11:AD11"/>
    <mergeCell ref="D11:F11"/>
    <mergeCell ref="G11:I11"/>
    <mergeCell ref="J11:L11"/>
    <mergeCell ref="M11:O11"/>
    <mergeCell ref="P11:R11"/>
    <mergeCell ref="P13:R13"/>
    <mergeCell ref="S13:U13"/>
    <mergeCell ref="V13:X13"/>
    <mergeCell ref="AK15:AM16"/>
    <mergeCell ref="V15:X15"/>
    <mergeCell ref="Y15:AA15"/>
    <mergeCell ref="AB15:AD15"/>
    <mergeCell ref="D15:F15"/>
    <mergeCell ref="G15:I15"/>
    <mergeCell ref="J15:L15"/>
    <mergeCell ref="M15:O15"/>
    <mergeCell ref="P15:R15"/>
    <mergeCell ref="S15:U15"/>
    <mergeCell ref="AH15:AJ16"/>
    <mergeCell ref="A20:C20"/>
    <mergeCell ref="AE20:AG20"/>
    <mergeCell ref="AQ13:AS14"/>
    <mergeCell ref="AT13:AV14"/>
    <mergeCell ref="Y13:AA13"/>
    <mergeCell ref="AB13:AD13"/>
    <mergeCell ref="AK13:AM14"/>
    <mergeCell ref="AN13:AP14"/>
    <mergeCell ref="AE16:AG16"/>
    <mergeCell ref="D17:F17"/>
    <mergeCell ref="G17:I17"/>
    <mergeCell ref="J17:L17"/>
    <mergeCell ref="M17:O17"/>
    <mergeCell ref="P17:R17"/>
    <mergeCell ref="S17:U17"/>
    <mergeCell ref="V17:X17"/>
    <mergeCell ref="AN15:AP16"/>
    <mergeCell ref="AQ15:AS16"/>
    <mergeCell ref="AT15:AV16"/>
    <mergeCell ref="A16:C16"/>
    <mergeCell ref="D13:F13"/>
    <mergeCell ref="G13:I13"/>
    <mergeCell ref="J13:L13"/>
    <mergeCell ref="M13:O13"/>
    <mergeCell ref="A18:C18"/>
    <mergeCell ref="AE18:AG18"/>
    <mergeCell ref="AH17:AJ18"/>
    <mergeCell ref="AQ17:AS18"/>
    <mergeCell ref="AT17:AV18"/>
    <mergeCell ref="Y17:AA17"/>
    <mergeCell ref="AB17:AD17"/>
    <mergeCell ref="AK17:AM18"/>
    <mergeCell ref="AN17:AP18"/>
    <mergeCell ref="D21:F21"/>
    <mergeCell ref="G21:I21"/>
    <mergeCell ref="J21:L21"/>
    <mergeCell ref="M21:O21"/>
    <mergeCell ref="P21:R21"/>
    <mergeCell ref="S21:U21"/>
    <mergeCell ref="V21:X21"/>
    <mergeCell ref="AT21:AV22"/>
    <mergeCell ref="AK19:AM20"/>
    <mergeCell ref="V19:X19"/>
    <mergeCell ref="Y19:AA19"/>
    <mergeCell ref="AB19:AD19"/>
    <mergeCell ref="D19:F19"/>
    <mergeCell ref="G19:I19"/>
    <mergeCell ref="J19:L19"/>
    <mergeCell ref="M19:O19"/>
    <mergeCell ref="P19:R19"/>
    <mergeCell ref="S19:U19"/>
    <mergeCell ref="AH19:AJ20"/>
    <mergeCell ref="AN19:AP20"/>
    <mergeCell ref="AQ19:AS20"/>
    <mergeCell ref="AT19:AV20"/>
    <mergeCell ref="A22:C22"/>
    <mergeCell ref="AE22:AG22"/>
    <mergeCell ref="AH21:AJ22"/>
    <mergeCell ref="S48:U48"/>
    <mergeCell ref="V48:X48"/>
    <mergeCell ref="Y48:AA48"/>
    <mergeCell ref="AB48:AD48"/>
    <mergeCell ref="AE48:AG48"/>
    <mergeCell ref="AQ21:AS22"/>
    <mergeCell ref="Y21:AA21"/>
    <mergeCell ref="AB21:AD21"/>
    <mergeCell ref="AK21:AM22"/>
    <mergeCell ref="AN21:AP22"/>
    <mergeCell ref="A48:C48"/>
    <mergeCell ref="D48:F48"/>
    <mergeCell ref="G48:I48"/>
    <mergeCell ref="J48:L48"/>
    <mergeCell ref="M48:O48"/>
    <mergeCell ref="P48:R48"/>
    <mergeCell ref="AQ45:AS46"/>
    <mergeCell ref="AN43:AP44"/>
    <mergeCell ref="AQ43:AS44"/>
    <mergeCell ref="A42:C42"/>
    <mergeCell ref="AB41:AD41"/>
    <mergeCell ref="A47:C47"/>
    <mergeCell ref="AE47:AG47"/>
    <mergeCell ref="AH47:AJ48"/>
    <mergeCell ref="AK47:AM48"/>
    <mergeCell ref="AN47:AP48"/>
    <mergeCell ref="AQ47:AS48"/>
    <mergeCell ref="AT47:AV48"/>
    <mergeCell ref="V45:X45"/>
    <mergeCell ref="Y45:AA45"/>
    <mergeCell ref="AB45:AD45"/>
    <mergeCell ref="AH45:AJ46"/>
    <mergeCell ref="AK45:AM46"/>
    <mergeCell ref="AN45:AP46"/>
    <mergeCell ref="AE46:AG46"/>
    <mergeCell ref="AT43:AV44"/>
    <mergeCell ref="A44:C44"/>
    <mergeCell ref="D45:F45"/>
    <mergeCell ref="G45:I45"/>
    <mergeCell ref="J45:L45"/>
    <mergeCell ref="M45:O45"/>
    <mergeCell ref="P45:R45"/>
    <mergeCell ref="S45:U45"/>
    <mergeCell ref="S43:U43"/>
    <mergeCell ref="V43:X43"/>
    <mergeCell ref="Y43:AA43"/>
    <mergeCell ref="AB43:AD43"/>
    <mergeCell ref="AH43:AJ44"/>
    <mergeCell ref="AK43:AM44"/>
    <mergeCell ref="AE44:AG44"/>
    <mergeCell ref="D43:F43"/>
    <mergeCell ref="G43:I43"/>
    <mergeCell ref="J43:L43"/>
    <mergeCell ref="M43:O43"/>
    <mergeCell ref="P43:R43"/>
    <mergeCell ref="AT45:AV46"/>
    <mergeCell ref="A46:C46"/>
    <mergeCell ref="AT41:AV42"/>
    <mergeCell ref="AE42:AG42"/>
    <mergeCell ref="AT39:AV40"/>
    <mergeCell ref="A40:C40"/>
    <mergeCell ref="D41:F41"/>
    <mergeCell ref="G41:I41"/>
    <mergeCell ref="J41:L41"/>
    <mergeCell ref="M41:O41"/>
    <mergeCell ref="P41:R41"/>
    <mergeCell ref="S41:U41"/>
    <mergeCell ref="V41:X41"/>
    <mergeCell ref="Y41:AA41"/>
    <mergeCell ref="Y39:AA39"/>
    <mergeCell ref="AB39:AD39"/>
    <mergeCell ref="AH39:AJ40"/>
    <mergeCell ref="AK39:AM40"/>
    <mergeCell ref="AN39:AP40"/>
    <mergeCell ref="AQ39:AS40"/>
    <mergeCell ref="AE40:AG40"/>
    <mergeCell ref="D39:F39"/>
    <mergeCell ref="AH41:AJ42"/>
    <mergeCell ref="AK41:AM42"/>
    <mergeCell ref="AN41:AP42"/>
    <mergeCell ref="AQ41:AS42"/>
    <mergeCell ref="AB37:AD37"/>
    <mergeCell ref="AH37:AJ38"/>
    <mergeCell ref="AK37:AM38"/>
    <mergeCell ref="AN37:AP38"/>
    <mergeCell ref="AE38:AG38"/>
    <mergeCell ref="G39:I39"/>
    <mergeCell ref="J39:L39"/>
    <mergeCell ref="M39:O39"/>
    <mergeCell ref="P39:R39"/>
    <mergeCell ref="S39:U39"/>
    <mergeCell ref="V39:X39"/>
    <mergeCell ref="V37:X37"/>
    <mergeCell ref="Y37:AA37"/>
    <mergeCell ref="AN35:AP36"/>
    <mergeCell ref="AT33:AV34"/>
    <mergeCell ref="AE34:AG34"/>
    <mergeCell ref="AT31:AV32"/>
    <mergeCell ref="AT35:AV36"/>
    <mergeCell ref="Y35:AA35"/>
    <mergeCell ref="AB35:AD35"/>
    <mergeCell ref="AH35:AJ36"/>
    <mergeCell ref="AK35:AM36"/>
    <mergeCell ref="AE36:AG36"/>
    <mergeCell ref="AQ37:AS38"/>
    <mergeCell ref="AT37:AV38"/>
    <mergeCell ref="A38:C38"/>
    <mergeCell ref="AH31:AJ32"/>
    <mergeCell ref="D35:F35"/>
    <mergeCell ref="AK31:AM32"/>
    <mergeCell ref="AN31:AP32"/>
    <mergeCell ref="AQ31:AS32"/>
    <mergeCell ref="AE32:AG32"/>
    <mergeCell ref="A34:C34"/>
    <mergeCell ref="A36:C36"/>
    <mergeCell ref="D37:F37"/>
    <mergeCell ref="G37:I37"/>
    <mergeCell ref="J37:L37"/>
    <mergeCell ref="M37:O37"/>
    <mergeCell ref="P37:R37"/>
    <mergeCell ref="S37:U37"/>
    <mergeCell ref="S35:U35"/>
    <mergeCell ref="V35:X35"/>
    <mergeCell ref="AQ35:AS36"/>
    <mergeCell ref="G35:I35"/>
    <mergeCell ref="J35:L35"/>
    <mergeCell ref="M35:O35"/>
    <mergeCell ref="P35:R35"/>
    <mergeCell ref="AQ29:AS30"/>
    <mergeCell ref="A32:C32"/>
    <mergeCell ref="D33:F33"/>
    <mergeCell ref="G33:I33"/>
    <mergeCell ref="J33:L33"/>
    <mergeCell ref="M33:O33"/>
    <mergeCell ref="P33:R33"/>
    <mergeCell ref="S33:U33"/>
    <mergeCell ref="V33:X33"/>
    <mergeCell ref="Y33:AA33"/>
    <mergeCell ref="AB33:AD33"/>
    <mergeCell ref="AH33:AJ34"/>
    <mergeCell ref="AK33:AM34"/>
    <mergeCell ref="AN33:AP34"/>
    <mergeCell ref="AQ33:AS34"/>
    <mergeCell ref="AT29:AV30"/>
    <mergeCell ref="A30:C30"/>
    <mergeCell ref="D31:F31"/>
    <mergeCell ref="G31:I31"/>
    <mergeCell ref="J31:L31"/>
    <mergeCell ref="M31:O31"/>
    <mergeCell ref="P31:R31"/>
    <mergeCell ref="S31:U31"/>
    <mergeCell ref="V31:X31"/>
    <mergeCell ref="V29:X29"/>
    <mergeCell ref="Y29:AA29"/>
    <mergeCell ref="AB29:AD29"/>
    <mergeCell ref="AH29:AJ30"/>
    <mergeCell ref="AK29:AM30"/>
    <mergeCell ref="AN29:AP30"/>
    <mergeCell ref="AE30:AG30"/>
    <mergeCell ref="D29:F29"/>
    <mergeCell ref="G29:I29"/>
    <mergeCell ref="J29:L29"/>
    <mergeCell ref="M29:O29"/>
    <mergeCell ref="P29:R29"/>
    <mergeCell ref="S29:U29"/>
    <mergeCell ref="Y31:AA31"/>
    <mergeCell ref="AB31:AD31"/>
    <mergeCell ref="A27:C27"/>
    <mergeCell ref="AE27:AG27"/>
    <mergeCell ref="AH27:AJ28"/>
    <mergeCell ref="A28:C28"/>
    <mergeCell ref="D28:F28"/>
    <mergeCell ref="G28:I28"/>
    <mergeCell ref="J28:L28"/>
    <mergeCell ref="AQ27:AS28"/>
    <mergeCell ref="AT27:AV28"/>
    <mergeCell ref="M28:O28"/>
    <mergeCell ref="P28:R28"/>
    <mergeCell ref="S28:U28"/>
    <mergeCell ref="V28:X28"/>
    <mergeCell ref="Y28:AA28"/>
    <mergeCell ref="AB28:AD28"/>
    <mergeCell ref="AE28:AG28"/>
    <mergeCell ref="AK27:AM28"/>
    <mergeCell ref="AN27:AP28"/>
    <mergeCell ref="AQ23:AS24"/>
    <mergeCell ref="AT23:AV24"/>
    <mergeCell ref="A24:C24"/>
    <mergeCell ref="D24:F24"/>
    <mergeCell ref="G24:I24"/>
    <mergeCell ref="J24:L24"/>
    <mergeCell ref="M24:O24"/>
    <mergeCell ref="P24:R24"/>
    <mergeCell ref="S24:U24"/>
    <mergeCell ref="V24:X24"/>
    <mergeCell ref="A23:C23"/>
    <mergeCell ref="AE23:AG23"/>
    <mergeCell ref="AH23:AJ24"/>
    <mergeCell ref="AK23:AM24"/>
    <mergeCell ref="AN23:AP24"/>
    <mergeCell ref="Y24:AA24"/>
    <mergeCell ref="AB24:AD24"/>
    <mergeCell ref="AE24:AG24"/>
  </mergeCells>
  <phoneticPr fontId="6"/>
  <printOptions horizontalCentered="1" verticalCentered="1"/>
  <pageMargins left="0.19685039370078741" right="0.11811023622047245" top="0.19685039370078741" bottom="0.15748031496062992" header="0.11811023622047245" footer="0.15748031496062992"/>
  <pageSetup paperSize="9" scale="75" orientation="portrait" horizontalDpi="4294967293" verticalDpi="36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Q65"/>
  <sheetViews>
    <sheetView topLeftCell="A7" zoomScale="80" zoomScaleNormal="80" zoomScaleSheetLayoutView="75" workbookViewId="0">
      <selection activeCell="N25" sqref="N25"/>
    </sheetView>
  </sheetViews>
  <sheetFormatPr defaultRowHeight="13.2" x14ac:dyDescent="0.2"/>
  <cols>
    <col min="2" max="2" width="10.77734375" customWidth="1"/>
    <col min="3" max="3" width="18.21875" bestFit="1" customWidth="1"/>
    <col min="5" max="6" width="10" customWidth="1"/>
    <col min="7" max="8" width="14.21875" style="94" customWidth="1"/>
    <col min="9" max="9" width="10" customWidth="1"/>
    <col min="10" max="10" width="10.77734375" bestFit="1" customWidth="1"/>
    <col min="11" max="11" width="10" customWidth="1"/>
    <col min="12" max="12" width="17.33203125" bestFit="1" customWidth="1"/>
    <col min="13" max="13" width="12.21875" bestFit="1" customWidth="1"/>
    <col min="14" max="14" width="11.33203125" customWidth="1"/>
  </cols>
  <sheetData>
    <row r="1" spans="1:16" ht="16.2" x14ac:dyDescent="0.2">
      <c r="A1" s="1"/>
      <c r="B1" s="1"/>
      <c r="C1" s="1"/>
      <c r="D1" s="1"/>
      <c r="E1" s="1"/>
      <c r="F1" s="1"/>
      <c r="G1" s="89"/>
      <c r="H1" s="89"/>
      <c r="I1" s="1" t="s">
        <v>136</v>
      </c>
      <c r="L1" s="106" t="s">
        <v>66</v>
      </c>
      <c r="M1" s="1"/>
      <c r="N1" s="1"/>
      <c r="O1" s="1"/>
      <c r="P1" s="1"/>
    </row>
    <row r="2" spans="1:16" ht="21" x14ac:dyDescent="0.25">
      <c r="A2" s="3" t="s">
        <v>137</v>
      </c>
      <c r="B2" s="1"/>
      <c r="C2" s="1"/>
      <c r="D2" s="1"/>
      <c r="E2" s="1"/>
      <c r="F2" s="1"/>
      <c r="G2" s="89"/>
      <c r="H2" s="89"/>
      <c r="I2" s="1"/>
      <c r="J2" s="1"/>
      <c r="L2" s="106" t="s">
        <v>67</v>
      </c>
      <c r="M2" s="1"/>
      <c r="N2" s="1"/>
    </row>
    <row r="3" spans="1:16" ht="21" x14ac:dyDescent="0.25">
      <c r="A3" s="1"/>
      <c r="B3" s="1"/>
      <c r="C3" s="432" t="s">
        <v>138</v>
      </c>
      <c r="D3" s="432"/>
      <c r="E3" s="433"/>
      <c r="F3" s="433"/>
      <c r="G3" s="433"/>
      <c r="H3" s="433"/>
      <c r="I3" s="1"/>
      <c r="J3" s="1"/>
      <c r="L3" s="106" t="s">
        <v>68</v>
      </c>
    </row>
    <row r="4" spans="1:16" ht="16.8" thickBot="1" x14ac:dyDescent="0.25">
      <c r="A4" s="1"/>
      <c r="B4" s="2" t="s">
        <v>21</v>
      </c>
      <c r="C4" s="1"/>
      <c r="D4" s="1"/>
      <c r="E4" s="1"/>
      <c r="F4" s="1"/>
      <c r="G4" s="89"/>
      <c r="H4" s="89"/>
      <c r="I4" s="106" t="s">
        <v>12</v>
      </c>
      <c r="J4" s="106" t="s">
        <v>114</v>
      </c>
      <c r="L4" s="106" t="s">
        <v>69</v>
      </c>
    </row>
    <row r="5" spans="1:16" ht="23.4" x14ac:dyDescent="0.2">
      <c r="A5" s="1"/>
      <c r="B5" s="70" t="s">
        <v>94</v>
      </c>
      <c r="C5" s="109">
        <v>44303</v>
      </c>
      <c r="D5" s="103" t="str">
        <f t="shared" ref="D5:D10" si="0">CHOOSE(WEEKDAY(C5,2),L$1,L$2,L$3,L$4,L$5,L$6,L$9)</f>
        <v>（土）</v>
      </c>
      <c r="E5" s="71" t="s">
        <v>219</v>
      </c>
      <c r="F5" s="72"/>
      <c r="G5" s="73"/>
      <c r="H5" s="90"/>
      <c r="I5" s="114" t="s">
        <v>221</v>
      </c>
      <c r="J5" s="117" t="s">
        <v>116</v>
      </c>
      <c r="L5" s="106" t="s">
        <v>70</v>
      </c>
    </row>
    <row r="6" spans="1:16" ht="23.4" x14ac:dyDescent="0.2">
      <c r="A6" s="1"/>
      <c r="B6" s="78" t="s">
        <v>95</v>
      </c>
      <c r="C6" s="79">
        <v>44317</v>
      </c>
      <c r="D6" s="104" t="str">
        <f t="shared" si="0"/>
        <v>（土）</v>
      </c>
      <c r="E6" s="75" t="s">
        <v>220</v>
      </c>
      <c r="F6" s="80"/>
      <c r="G6" s="76"/>
      <c r="H6" s="91"/>
      <c r="I6" s="115" t="s">
        <v>221</v>
      </c>
      <c r="J6" s="119" t="s">
        <v>116</v>
      </c>
      <c r="L6" s="106" t="s">
        <v>71</v>
      </c>
    </row>
    <row r="7" spans="1:16" ht="23.4" x14ac:dyDescent="0.2">
      <c r="A7" s="1"/>
      <c r="B7" s="78" t="s">
        <v>96</v>
      </c>
      <c r="C7" s="79">
        <v>44331</v>
      </c>
      <c r="D7" s="104" t="str">
        <f t="shared" si="0"/>
        <v>（土）</v>
      </c>
      <c r="E7" s="75" t="s">
        <v>226</v>
      </c>
      <c r="F7" s="80"/>
      <c r="G7" s="76"/>
      <c r="H7" s="91"/>
      <c r="I7" s="115" t="s">
        <v>116</v>
      </c>
      <c r="J7" s="119" t="s">
        <v>116</v>
      </c>
    </row>
    <row r="8" spans="1:16" ht="23.4" x14ac:dyDescent="0.2">
      <c r="A8" s="1"/>
      <c r="B8" s="78" t="s">
        <v>97</v>
      </c>
      <c r="C8" s="79">
        <v>44345</v>
      </c>
      <c r="D8" s="104" t="str">
        <f t="shared" si="0"/>
        <v>（土）</v>
      </c>
      <c r="E8" s="75" t="s">
        <v>231</v>
      </c>
      <c r="F8" s="80"/>
      <c r="G8" s="76"/>
      <c r="H8" s="91"/>
      <c r="I8" s="115" t="s">
        <v>116</v>
      </c>
      <c r="J8" s="119" t="s">
        <v>116</v>
      </c>
    </row>
    <row r="9" spans="1:16" ht="23.4" x14ac:dyDescent="0.2">
      <c r="A9" s="1"/>
      <c r="B9" s="78"/>
      <c r="C9" s="79">
        <v>44380</v>
      </c>
      <c r="D9" s="104" t="str">
        <f t="shared" si="0"/>
        <v>（土）</v>
      </c>
      <c r="E9" s="440" t="s">
        <v>288</v>
      </c>
      <c r="F9" s="441"/>
      <c r="G9" s="441"/>
      <c r="H9" s="442"/>
      <c r="I9" s="115" t="s">
        <v>221</v>
      </c>
      <c r="J9" s="119" t="s">
        <v>116</v>
      </c>
      <c r="L9" s="106" t="s">
        <v>72</v>
      </c>
    </row>
    <row r="10" spans="1:16" ht="23.4" x14ac:dyDescent="0.2">
      <c r="A10" s="1"/>
      <c r="B10" s="78" t="s">
        <v>113</v>
      </c>
      <c r="C10" s="79">
        <v>44402</v>
      </c>
      <c r="D10" s="104" t="str">
        <f t="shared" si="0"/>
        <v>（日）</v>
      </c>
      <c r="E10" s="75" t="s">
        <v>291</v>
      </c>
      <c r="F10" s="80"/>
      <c r="G10" s="76"/>
      <c r="H10" s="77"/>
      <c r="I10" s="115" t="s">
        <v>221</v>
      </c>
      <c r="J10" s="119" t="s">
        <v>116</v>
      </c>
      <c r="M10" s="124"/>
      <c r="N10" s="124"/>
    </row>
    <row r="11" spans="1:16" ht="23.4" x14ac:dyDescent="0.2">
      <c r="A11" s="1"/>
      <c r="B11" s="78"/>
      <c r="C11" s="79">
        <v>44459</v>
      </c>
      <c r="D11" s="104" t="str">
        <f t="shared" ref="D11:D19" si="1">CHOOSE(WEEKDAY(C11,2),L$1,L$2,L$3,L$4,L$5,L$6,L$9)</f>
        <v>（月）</v>
      </c>
      <c r="E11" s="262" t="s">
        <v>344</v>
      </c>
      <c r="F11" s="263"/>
      <c r="G11" s="264"/>
      <c r="H11" s="91"/>
      <c r="I11" s="115"/>
      <c r="J11" s="119" t="s">
        <v>116</v>
      </c>
    </row>
    <row r="12" spans="1:16" ht="23.4" x14ac:dyDescent="0.2">
      <c r="A12" s="1"/>
      <c r="B12" s="78"/>
      <c r="C12" s="74">
        <v>44464</v>
      </c>
      <c r="D12" s="104" t="str">
        <f t="shared" si="1"/>
        <v>（土）</v>
      </c>
      <c r="E12" s="262" t="s">
        <v>344</v>
      </c>
      <c r="F12" s="265"/>
      <c r="G12" s="264"/>
      <c r="H12" s="91"/>
      <c r="I12" s="115"/>
      <c r="J12" s="119" t="s">
        <v>116</v>
      </c>
    </row>
    <row r="13" spans="1:16" ht="23.4" x14ac:dyDescent="0.2">
      <c r="A13" s="1"/>
      <c r="B13" s="78" t="s">
        <v>139</v>
      </c>
      <c r="C13" s="79">
        <v>44472</v>
      </c>
      <c r="D13" s="104" t="str">
        <f t="shared" si="1"/>
        <v>（日）</v>
      </c>
      <c r="E13" s="75" t="s">
        <v>351</v>
      </c>
      <c r="F13" s="80"/>
      <c r="G13" s="76"/>
      <c r="H13" s="77"/>
      <c r="I13" s="115"/>
      <c r="J13" s="119" t="s">
        <v>116</v>
      </c>
    </row>
    <row r="14" spans="1:16" ht="23.4" x14ac:dyDescent="0.2">
      <c r="A14" s="1"/>
      <c r="B14" s="78" t="s">
        <v>127</v>
      </c>
      <c r="C14" s="79">
        <v>44492</v>
      </c>
      <c r="D14" s="104" t="str">
        <f t="shared" si="1"/>
        <v>（土）</v>
      </c>
      <c r="E14" s="75" t="s">
        <v>363</v>
      </c>
      <c r="F14" s="80"/>
      <c r="G14" s="76"/>
      <c r="H14" s="91"/>
      <c r="I14" s="115"/>
      <c r="J14" s="119" t="s">
        <v>116</v>
      </c>
    </row>
    <row r="15" spans="1:16" ht="23.4" x14ac:dyDescent="0.2">
      <c r="A15" s="1"/>
      <c r="B15" s="78" t="s">
        <v>354</v>
      </c>
      <c r="C15" s="79">
        <v>44499</v>
      </c>
      <c r="D15" s="104" t="str">
        <f t="shared" si="1"/>
        <v>（土）</v>
      </c>
      <c r="E15" s="75" t="s">
        <v>372</v>
      </c>
      <c r="F15" s="80"/>
      <c r="G15" s="76"/>
      <c r="H15" s="91"/>
      <c r="I15" s="115"/>
      <c r="J15" s="119" t="s">
        <v>116</v>
      </c>
    </row>
    <row r="16" spans="1:16" ht="23.4" x14ac:dyDescent="0.2">
      <c r="A16" s="1"/>
      <c r="B16" s="78" t="s">
        <v>355</v>
      </c>
      <c r="C16" s="79">
        <v>44514</v>
      </c>
      <c r="D16" s="104" t="str">
        <f t="shared" si="1"/>
        <v>（日）</v>
      </c>
      <c r="E16" s="75" t="s">
        <v>378</v>
      </c>
      <c r="F16" s="80"/>
      <c r="G16" s="76"/>
      <c r="H16" s="91"/>
      <c r="I16" s="115"/>
      <c r="J16" s="119" t="s">
        <v>116</v>
      </c>
    </row>
    <row r="17" spans="1:17" ht="23.4" x14ac:dyDescent="0.2">
      <c r="A17" s="1"/>
      <c r="B17" s="102"/>
      <c r="C17" s="79">
        <v>44548</v>
      </c>
      <c r="D17" s="104" t="str">
        <f t="shared" si="1"/>
        <v>（土）</v>
      </c>
      <c r="E17" s="98" t="s">
        <v>373</v>
      </c>
      <c r="F17" s="99"/>
      <c r="G17" s="100"/>
      <c r="H17" s="101"/>
      <c r="I17" s="115"/>
      <c r="J17" s="119" t="s">
        <v>116</v>
      </c>
    </row>
    <row r="18" spans="1:17" ht="23.4" x14ac:dyDescent="0.2">
      <c r="A18" s="1"/>
      <c r="B18" s="97"/>
      <c r="C18" s="79">
        <v>44549</v>
      </c>
      <c r="D18" s="104" t="str">
        <f t="shared" si="1"/>
        <v>（日）</v>
      </c>
      <c r="E18" s="75" t="s">
        <v>374</v>
      </c>
      <c r="F18" s="99"/>
      <c r="G18" s="100"/>
      <c r="H18" s="101"/>
      <c r="I18" s="115"/>
      <c r="J18" s="119" t="s">
        <v>116</v>
      </c>
    </row>
    <row r="19" spans="1:17" ht="24" thickBot="1" x14ac:dyDescent="0.25">
      <c r="A19" s="1"/>
      <c r="B19" s="12"/>
      <c r="C19" s="13">
        <v>44555</v>
      </c>
      <c r="D19" s="105" t="str">
        <f t="shared" si="1"/>
        <v>（土）</v>
      </c>
      <c r="E19" s="150" t="s">
        <v>375</v>
      </c>
      <c r="F19" s="14"/>
      <c r="G19" s="92"/>
      <c r="H19" s="93"/>
      <c r="I19" s="116"/>
      <c r="J19" s="120" t="s">
        <v>116</v>
      </c>
    </row>
    <row r="20" spans="1:17" ht="24" thickBot="1" x14ac:dyDescent="0.35">
      <c r="B20" s="1"/>
      <c r="C20" s="1"/>
      <c r="D20" s="1"/>
      <c r="E20" s="4"/>
      <c r="F20" s="1"/>
      <c r="G20" s="89"/>
      <c r="H20" s="89"/>
      <c r="I20" s="1"/>
      <c r="L20" s="1"/>
      <c r="O20" s="1"/>
      <c r="P20" s="1"/>
    </row>
    <row r="21" spans="1:17" ht="16.2" x14ac:dyDescent="0.2">
      <c r="A21" s="1"/>
      <c r="B21" s="9" t="s">
        <v>14</v>
      </c>
      <c r="C21" s="436" t="s">
        <v>13</v>
      </c>
      <c r="D21" s="437"/>
      <c r="E21" s="434" t="s">
        <v>12</v>
      </c>
      <c r="F21" s="435"/>
      <c r="G21" s="123" t="s">
        <v>14</v>
      </c>
      <c r="H21" s="436" t="s">
        <v>13</v>
      </c>
      <c r="I21" s="437"/>
      <c r="J21" s="434" t="s">
        <v>12</v>
      </c>
      <c r="K21" s="439"/>
    </row>
    <row r="22" spans="1:17" ht="17.25" customHeight="1" x14ac:dyDescent="0.2">
      <c r="B22" s="121" t="s">
        <v>0</v>
      </c>
      <c r="C22" s="112" t="str">
        <f>参加チーム!F2</f>
        <v>草加東サッカー</v>
      </c>
      <c r="D22" s="113"/>
      <c r="E22" s="5"/>
      <c r="F22" s="7"/>
      <c r="G22" s="122" t="s">
        <v>7</v>
      </c>
      <c r="H22" s="112" t="str">
        <f>参加チーム!F11</f>
        <v>立花キッカーズ</v>
      </c>
      <c r="I22" s="113"/>
      <c r="J22" s="5"/>
      <c r="K22" s="15"/>
      <c r="O22" s="1"/>
      <c r="P22" s="1"/>
      <c r="Q22" s="1"/>
    </row>
    <row r="23" spans="1:17" ht="17.25" customHeight="1" x14ac:dyDescent="0.2">
      <c r="B23" s="121" t="s">
        <v>1</v>
      </c>
      <c r="C23" s="112" t="str">
        <f>参加チーム!F3</f>
        <v>越谷ＦＣｊｒ</v>
      </c>
      <c r="D23" s="113"/>
      <c r="E23" s="5"/>
      <c r="F23" s="7"/>
      <c r="G23" s="122" t="s">
        <v>8</v>
      </c>
      <c r="H23" s="112" t="str">
        <f>参加チーム!F12</f>
        <v>桜井サッカー</v>
      </c>
      <c r="I23" s="113"/>
      <c r="J23" s="5"/>
      <c r="K23" s="86"/>
    </row>
    <row r="24" spans="1:17" ht="17.25" customHeight="1" x14ac:dyDescent="0.2">
      <c r="B24" s="121" t="s">
        <v>2</v>
      </c>
      <c r="C24" s="112" t="str">
        <f>参加チーム!F4</f>
        <v>高砂イレブン</v>
      </c>
      <c r="D24" s="113"/>
      <c r="E24" s="5"/>
      <c r="F24" s="6"/>
      <c r="G24" s="122" t="s">
        <v>9</v>
      </c>
      <c r="H24" s="112" t="str">
        <f>参加チーム!F13</f>
        <v>越谷PCキッカーズ</v>
      </c>
      <c r="I24" s="113"/>
      <c r="J24" s="5"/>
      <c r="K24" s="86"/>
    </row>
    <row r="25" spans="1:17" ht="17.25" customHeight="1" x14ac:dyDescent="0.2">
      <c r="B25" s="121" t="s">
        <v>3</v>
      </c>
      <c r="C25" s="112" t="str">
        <f>参加チーム!F5</f>
        <v>西町FC</v>
      </c>
      <c r="D25" s="113"/>
      <c r="E25" s="5"/>
      <c r="F25" s="6"/>
      <c r="G25" s="122" t="s">
        <v>15</v>
      </c>
      <c r="H25" s="112" t="str">
        <f>参加チーム!F14</f>
        <v>FC北野</v>
      </c>
      <c r="I25" s="113"/>
      <c r="J25" s="5"/>
      <c r="K25" s="86"/>
    </row>
    <row r="26" spans="1:17" ht="17.25" customHeight="1" x14ac:dyDescent="0.2">
      <c r="B26" s="121" t="s">
        <v>4</v>
      </c>
      <c r="C26" s="112" t="str">
        <f>参加チーム!F6</f>
        <v>ホワイトシャーク</v>
      </c>
      <c r="D26" s="113"/>
      <c r="E26" s="5"/>
      <c r="F26" s="6"/>
      <c r="G26" s="122" t="s">
        <v>17</v>
      </c>
      <c r="H26" s="112" t="str">
        <f>参加チーム!F15</f>
        <v>南郷FC</v>
      </c>
      <c r="I26" s="113"/>
      <c r="J26" s="5"/>
      <c r="K26" s="86"/>
    </row>
    <row r="27" spans="1:17" ht="17.25" customHeight="1" x14ac:dyDescent="0.2">
      <c r="B27" s="121" t="s">
        <v>16</v>
      </c>
      <c r="C27" s="112" t="str">
        <f>参加チーム!F7</f>
        <v>戸ヶ崎イレブン</v>
      </c>
      <c r="D27" s="113"/>
      <c r="E27" s="5"/>
      <c r="F27" s="6"/>
      <c r="G27" s="122" t="s">
        <v>10</v>
      </c>
      <c r="H27" s="112" t="str">
        <f>参加チーム!F16</f>
        <v>つつみＦＣ</v>
      </c>
      <c r="I27" s="113"/>
      <c r="J27" s="5"/>
      <c r="K27" s="86"/>
    </row>
    <row r="28" spans="1:17" ht="17.25" customHeight="1" x14ac:dyDescent="0.2">
      <c r="B28" s="121" t="s">
        <v>5</v>
      </c>
      <c r="C28" s="112" t="str">
        <f>参加チーム!F8</f>
        <v>桜サッカー</v>
      </c>
      <c r="D28" s="113"/>
      <c r="E28" s="5"/>
      <c r="F28" s="6"/>
      <c r="G28" s="138" t="s">
        <v>11</v>
      </c>
      <c r="H28" s="112" t="str">
        <f>参加チーム!F17</f>
        <v>彦成FC</v>
      </c>
      <c r="I28" s="113"/>
      <c r="J28" s="5"/>
      <c r="K28" s="86"/>
    </row>
    <row r="29" spans="1:17" ht="17.25" customHeight="1" x14ac:dyDescent="0.2">
      <c r="B29" s="133" t="s">
        <v>6</v>
      </c>
      <c r="C29" s="134" t="str">
        <f>参加チーム!F9</f>
        <v>大相模サッカー</v>
      </c>
      <c r="D29" s="135"/>
      <c r="E29" s="136"/>
      <c r="F29" s="137"/>
      <c r="G29" s="149" t="s">
        <v>131</v>
      </c>
      <c r="H29" s="139" t="str">
        <f>参加チーム!F18</f>
        <v>宮本サッカー</v>
      </c>
      <c r="I29" s="140"/>
      <c r="J29" s="136"/>
      <c r="K29" s="141"/>
    </row>
    <row r="30" spans="1:17" ht="17.25" customHeight="1" thickBot="1" x14ac:dyDescent="0.25">
      <c r="B30" s="147" t="s">
        <v>43</v>
      </c>
      <c r="C30" s="146" t="str">
        <f>参加チーム!F10</f>
        <v>越谷南FC</v>
      </c>
      <c r="D30" s="142"/>
      <c r="E30" s="144"/>
      <c r="F30" s="142"/>
      <c r="G30" s="148" t="s">
        <v>132</v>
      </c>
      <c r="H30" s="145" t="str">
        <f>参加チーム!F19</f>
        <v>三郷FCｊｒ</v>
      </c>
      <c r="I30" s="142"/>
      <c r="J30" s="144"/>
      <c r="K30" s="143"/>
    </row>
    <row r="31" spans="1:17" ht="17.25" customHeight="1" x14ac:dyDescent="0.2"/>
    <row r="32" spans="1:17" ht="14.1" customHeight="1" x14ac:dyDescent="0.2">
      <c r="B32" s="10" t="s">
        <v>18</v>
      </c>
    </row>
    <row r="33" spans="2:16" ht="14.1" customHeight="1" x14ac:dyDescent="0.2">
      <c r="B33" s="11" t="s">
        <v>120</v>
      </c>
    </row>
    <row r="34" spans="2:16" ht="13.5" customHeight="1" x14ac:dyDescent="0.2">
      <c r="B34" s="8"/>
      <c r="C34" t="s">
        <v>121</v>
      </c>
    </row>
    <row r="35" spans="2:16" ht="13.5" customHeight="1" x14ac:dyDescent="0.2">
      <c r="C35" t="s">
        <v>119</v>
      </c>
    </row>
    <row r="36" spans="2:16" ht="13.5" customHeight="1" x14ac:dyDescent="0.2">
      <c r="B36" s="11" t="s">
        <v>118</v>
      </c>
    </row>
    <row r="37" spans="2:16" ht="14.1" customHeight="1" x14ac:dyDescent="0.2">
      <c r="B37" s="8" t="s">
        <v>140</v>
      </c>
    </row>
    <row r="38" spans="2:16" ht="14.1" customHeight="1" x14ac:dyDescent="0.2">
      <c r="B38" s="94" t="s">
        <v>234</v>
      </c>
      <c r="L38" s="2"/>
      <c r="M38" s="2"/>
    </row>
    <row r="39" spans="2:16" ht="14.1" customHeight="1" x14ac:dyDescent="0.2">
      <c r="B39" s="8" t="s">
        <v>126</v>
      </c>
    </row>
    <row r="40" spans="2:16" ht="14.1" customHeight="1" x14ac:dyDescent="0.2">
      <c r="B40" s="8" t="s">
        <v>20</v>
      </c>
    </row>
    <row r="41" spans="2:16" ht="14.1" customHeight="1" x14ac:dyDescent="0.2">
      <c r="B41" s="8" t="s">
        <v>19</v>
      </c>
    </row>
    <row r="42" spans="2:16" ht="14.1" customHeight="1" x14ac:dyDescent="0.2">
      <c r="B42" s="8" t="s">
        <v>144</v>
      </c>
    </row>
    <row r="43" spans="2:16" ht="14.1" customHeight="1" x14ac:dyDescent="0.2">
      <c r="B43" s="8" t="s">
        <v>117</v>
      </c>
    </row>
    <row r="44" spans="2:16" ht="14.1" customHeight="1" x14ac:dyDescent="0.2"/>
    <row r="45" spans="2:16" ht="16.2" x14ac:dyDescent="0.2">
      <c r="B45" s="8" t="s">
        <v>56</v>
      </c>
      <c r="N45" s="1"/>
      <c r="O45" s="1"/>
      <c r="P45" s="1"/>
    </row>
    <row r="46" spans="2:16" ht="16.2" x14ac:dyDescent="0.2">
      <c r="B46" s="8" t="s">
        <v>129</v>
      </c>
      <c r="M46" s="1"/>
    </row>
    <row r="47" spans="2:16" ht="16.2" x14ac:dyDescent="0.2">
      <c r="B47" s="8" t="s">
        <v>111</v>
      </c>
      <c r="M47" s="1"/>
    </row>
    <row r="48" spans="2:16" ht="16.2" x14ac:dyDescent="0.2">
      <c r="B48" s="8" t="s">
        <v>130</v>
      </c>
      <c r="M48" s="1"/>
    </row>
    <row r="49" spans="2:13" ht="16.2" x14ac:dyDescent="0.2">
      <c r="B49" s="8" t="s">
        <v>128</v>
      </c>
      <c r="M49" s="1"/>
    </row>
    <row r="50" spans="2:13" ht="16.2" x14ac:dyDescent="0.2">
      <c r="B50" s="8" t="s">
        <v>57</v>
      </c>
      <c r="M50" s="1"/>
    </row>
    <row r="51" spans="2:13" ht="17.25" customHeight="1" x14ac:dyDescent="0.2">
      <c r="B51" s="8" t="s">
        <v>141</v>
      </c>
      <c r="C51" s="1"/>
      <c r="D51" s="1"/>
      <c r="M51" s="1"/>
    </row>
    <row r="52" spans="2:13" ht="16.2" x14ac:dyDescent="0.2">
      <c r="B52" s="8" t="s">
        <v>58</v>
      </c>
      <c r="M52" s="1"/>
    </row>
    <row r="53" spans="2:13" ht="16.2" x14ac:dyDescent="0.2">
      <c r="B53" s="8" t="s">
        <v>145</v>
      </c>
      <c r="C53" s="1"/>
      <c r="D53" s="1"/>
      <c r="M53" s="1"/>
    </row>
    <row r="54" spans="2:13" ht="16.2" x14ac:dyDescent="0.2">
      <c r="B54" s="8" t="s">
        <v>146</v>
      </c>
      <c r="C54" s="1"/>
      <c r="D54" s="1"/>
    </row>
    <row r="55" spans="2:13" ht="16.2" x14ac:dyDescent="0.2">
      <c r="B55" s="8"/>
      <c r="C55" s="1"/>
      <c r="D55" s="1"/>
    </row>
    <row r="56" spans="2:13" ht="16.2" x14ac:dyDescent="0.2">
      <c r="B56" s="8" t="s">
        <v>59</v>
      </c>
      <c r="C56" s="1"/>
      <c r="D56" s="1"/>
    </row>
    <row r="57" spans="2:13" ht="16.2" x14ac:dyDescent="0.2">
      <c r="B57" s="8" t="s">
        <v>112</v>
      </c>
      <c r="C57" s="1"/>
      <c r="D57" s="1"/>
    </row>
    <row r="58" spans="2:13" ht="16.2" x14ac:dyDescent="0.2">
      <c r="B58" s="8" t="s">
        <v>122</v>
      </c>
      <c r="C58" s="1"/>
      <c r="D58" s="1"/>
    </row>
    <row r="59" spans="2:13" ht="16.2" x14ac:dyDescent="0.2">
      <c r="B59" s="8" t="s">
        <v>123</v>
      </c>
      <c r="C59" s="1"/>
      <c r="D59" s="1"/>
    </row>
    <row r="60" spans="2:13" ht="16.2" x14ac:dyDescent="0.2">
      <c r="B60" s="8" t="s">
        <v>124</v>
      </c>
      <c r="C60" s="1"/>
      <c r="D60" s="1"/>
    </row>
    <row r="61" spans="2:13" ht="16.2" x14ac:dyDescent="0.2">
      <c r="B61" s="8" t="s">
        <v>125</v>
      </c>
      <c r="C61" s="1"/>
      <c r="D61" s="1"/>
    </row>
    <row r="62" spans="2:13" ht="16.5" customHeight="1" x14ac:dyDescent="0.2">
      <c r="B62" s="438"/>
      <c r="C62" s="438"/>
      <c r="D62" s="438"/>
      <c r="E62" s="438"/>
      <c r="F62" s="438"/>
      <c r="G62" s="438"/>
      <c r="H62" s="438"/>
      <c r="I62" s="438"/>
      <c r="J62" s="438"/>
      <c r="K62" s="438"/>
    </row>
    <row r="64" spans="2:13" ht="12.75" customHeight="1" x14ac:dyDescent="0.2"/>
    <row r="65" spans="2:11" x14ac:dyDescent="0.2">
      <c r="B65" s="108"/>
      <c r="C65" s="107"/>
      <c r="D65" s="107"/>
      <c r="E65" s="107"/>
      <c r="F65" s="107"/>
      <c r="G65" s="107"/>
      <c r="H65" s="107"/>
      <c r="I65" s="107"/>
      <c r="J65" s="107"/>
      <c r="K65" s="107"/>
    </row>
  </sheetData>
  <mergeCells count="7">
    <mergeCell ref="C3:H3"/>
    <mergeCell ref="E21:F21"/>
    <mergeCell ref="H21:I21"/>
    <mergeCell ref="B62:K62"/>
    <mergeCell ref="J21:K21"/>
    <mergeCell ref="C21:D21"/>
    <mergeCell ref="E9:H9"/>
  </mergeCells>
  <phoneticPr fontId="6"/>
  <pageMargins left="0.27559055118110237" right="0.55118110236220474" top="0.19685039370078741" bottom="0.39370078740157483" header="0.23622047244094491" footer="0.43307086614173229"/>
  <pageSetup paperSize="9" scale="70" orientation="portrait" horizontalDpi="4294967293" verticalDpi="4294967293" r:id="rId1"/>
  <headerFooter alignWithMargins="0"/>
  <rowBreaks count="1" manualBreakCount="1">
    <brk id="66" max="9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ED03D3-BB50-43E9-8031-94099C3B5F3E}">
  <dimension ref="A1:L43"/>
  <sheetViews>
    <sheetView zoomScaleNormal="100" zoomScaleSheetLayoutView="100" workbookViewId="0">
      <pane ySplit="3" topLeftCell="A4" activePane="bottomLeft" state="frozen"/>
      <selection pane="bottomLeft" activeCell="O16" sqref="O16"/>
    </sheetView>
  </sheetViews>
  <sheetFormatPr defaultColWidth="9" defaultRowHeight="13.2" x14ac:dyDescent="0.2"/>
  <cols>
    <col min="1" max="1" width="4.77734375" style="181" customWidth="1"/>
    <col min="2" max="2" width="9.21875" style="181" customWidth="1"/>
    <col min="3" max="9" width="8.21875" style="181" customWidth="1"/>
    <col min="10" max="12" width="8.88671875" style="181" customWidth="1"/>
    <col min="13" max="16384" width="9" style="181"/>
  </cols>
  <sheetData>
    <row r="1" spans="1:12" ht="21.6" customHeight="1" x14ac:dyDescent="0.2">
      <c r="A1" s="443" t="s">
        <v>235</v>
      </c>
      <c r="B1" s="443"/>
      <c r="C1" s="443"/>
      <c r="D1" s="443"/>
      <c r="E1" s="443"/>
      <c r="F1" s="443"/>
      <c r="G1" s="443"/>
      <c r="H1" s="443"/>
      <c r="I1" s="443"/>
      <c r="J1" s="443"/>
      <c r="K1" s="444"/>
      <c r="L1" s="444"/>
    </row>
    <row r="2" spans="1:12" ht="21.6" customHeight="1" x14ac:dyDescent="0.2">
      <c r="A2" s="182"/>
      <c r="B2" s="182"/>
      <c r="C2" s="183" t="s">
        <v>236</v>
      </c>
      <c r="D2" s="183" t="s">
        <v>237</v>
      </c>
      <c r="E2" s="183" t="s">
        <v>238</v>
      </c>
      <c r="F2" s="183" t="s">
        <v>239</v>
      </c>
      <c r="G2" s="200" t="s">
        <v>240</v>
      </c>
      <c r="H2" s="183" t="s">
        <v>240</v>
      </c>
      <c r="I2" s="251" t="s">
        <v>241</v>
      </c>
      <c r="J2" s="251" t="s">
        <v>242</v>
      </c>
      <c r="K2" s="277" t="s">
        <v>352</v>
      </c>
      <c r="L2" s="278" t="s">
        <v>353</v>
      </c>
    </row>
    <row r="3" spans="1:12" ht="21.6" customHeight="1" x14ac:dyDescent="0.2">
      <c r="A3" s="182"/>
      <c r="B3" s="182"/>
      <c r="C3" s="184">
        <v>44303</v>
      </c>
      <c r="D3" s="185">
        <v>44317</v>
      </c>
      <c r="E3" s="185">
        <v>44331</v>
      </c>
      <c r="F3" s="185">
        <v>44345</v>
      </c>
      <c r="G3" s="201">
        <v>44380</v>
      </c>
      <c r="H3" s="185">
        <v>44402</v>
      </c>
      <c r="I3" s="185">
        <v>44472</v>
      </c>
      <c r="J3" s="185">
        <v>44492</v>
      </c>
      <c r="K3" s="185">
        <v>44499</v>
      </c>
      <c r="L3" s="185">
        <v>44514</v>
      </c>
    </row>
    <row r="4" spans="1:12" ht="21.6" customHeight="1" x14ac:dyDescent="0.2">
      <c r="A4" s="182"/>
      <c r="B4" s="182"/>
      <c r="C4" s="186">
        <f t="shared" ref="C4:L4" si="0">C3</f>
        <v>44303</v>
      </c>
      <c r="D4" s="186">
        <f t="shared" si="0"/>
        <v>44317</v>
      </c>
      <c r="E4" s="186">
        <f t="shared" si="0"/>
        <v>44331</v>
      </c>
      <c r="F4" s="186">
        <f t="shared" si="0"/>
        <v>44345</v>
      </c>
      <c r="G4" s="202">
        <f t="shared" si="0"/>
        <v>44380</v>
      </c>
      <c r="H4" s="186">
        <f t="shared" si="0"/>
        <v>44402</v>
      </c>
      <c r="I4" s="186">
        <f t="shared" si="0"/>
        <v>44472</v>
      </c>
      <c r="J4" s="186">
        <f t="shared" si="0"/>
        <v>44492</v>
      </c>
      <c r="K4" s="186">
        <f t="shared" si="0"/>
        <v>44499</v>
      </c>
      <c r="L4" s="186">
        <f t="shared" si="0"/>
        <v>44514</v>
      </c>
    </row>
    <row r="5" spans="1:12" ht="21.6" customHeight="1" x14ac:dyDescent="0.2">
      <c r="A5" s="187" t="s">
        <v>243</v>
      </c>
      <c r="B5" s="187" t="s">
        <v>244</v>
      </c>
      <c r="C5" s="188" t="s">
        <v>245</v>
      </c>
      <c r="D5" s="188" t="s">
        <v>245</v>
      </c>
      <c r="E5" s="189" t="s">
        <v>246</v>
      </c>
      <c r="F5" s="189" t="s">
        <v>246</v>
      </c>
      <c r="G5" s="445" t="s">
        <v>287</v>
      </c>
      <c r="H5" s="189" t="s">
        <v>246</v>
      </c>
      <c r="I5" s="189" t="s">
        <v>329</v>
      </c>
      <c r="J5" s="188" t="s">
        <v>337</v>
      </c>
      <c r="K5" s="189" t="s">
        <v>358</v>
      </c>
      <c r="L5" s="189" t="s">
        <v>358</v>
      </c>
    </row>
    <row r="6" spans="1:12" ht="21.6" customHeight="1" x14ac:dyDescent="0.2">
      <c r="A6" s="187" t="s">
        <v>247</v>
      </c>
      <c r="B6" s="187" t="s">
        <v>248</v>
      </c>
      <c r="C6" s="188" t="s">
        <v>245</v>
      </c>
      <c r="D6" s="188" t="s">
        <v>245</v>
      </c>
      <c r="E6" s="189" t="s">
        <v>249</v>
      </c>
      <c r="F6" s="188" t="s">
        <v>250</v>
      </c>
      <c r="G6" s="446"/>
      <c r="H6" s="197" t="s">
        <v>245</v>
      </c>
      <c r="I6" s="189" t="s">
        <v>343</v>
      </c>
      <c r="J6" s="189" t="s">
        <v>329</v>
      </c>
      <c r="K6" s="188" t="s">
        <v>366</v>
      </c>
      <c r="L6" s="188" t="s">
        <v>331</v>
      </c>
    </row>
    <row r="7" spans="1:12" ht="21.6" customHeight="1" x14ac:dyDescent="0.2">
      <c r="A7" s="187" t="s">
        <v>251</v>
      </c>
      <c r="B7" s="187" t="s">
        <v>252</v>
      </c>
      <c r="C7" s="188" t="s">
        <v>245</v>
      </c>
      <c r="D7" s="188" t="s">
        <v>245</v>
      </c>
      <c r="E7" s="188" t="s">
        <v>250</v>
      </c>
      <c r="F7" s="189" t="s">
        <v>246</v>
      </c>
      <c r="G7" s="446"/>
      <c r="H7" s="189" t="s">
        <v>249</v>
      </c>
      <c r="I7" s="188" t="s">
        <v>330</v>
      </c>
      <c r="J7" s="189" t="s">
        <v>360</v>
      </c>
      <c r="K7" s="189" t="s">
        <v>360</v>
      </c>
      <c r="L7" s="189" t="s">
        <v>360</v>
      </c>
    </row>
    <row r="8" spans="1:12" ht="21.6" customHeight="1" x14ac:dyDescent="0.2">
      <c r="A8" s="187" t="s">
        <v>253</v>
      </c>
      <c r="B8" s="187" t="s">
        <v>254</v>
      </c>
      <c r="C8" s="198" t="s">
        <v>246</v>
      </c>
      <c r="D8" s="188" t="s">
        <v>245</v>
      </c>
      <c r="E8" s="188" t="s">
        <v>250</v>
      </c>
      <c r="F8" s="189" t="s">
        <v>246</v>
      </c>
      <c r="G8" s="446"/>
      <c r="H8" s="197" t="s">
        <v>245</v>
      </c>
      <c r="I8" s="188" t="s">
        <v>330</v>
      </c>
      <c r="J8" s="190" t="s">
        <v>337</v>
      </c>
      <c r="K8" s="190" t="s">
        <v>359</v>
      </c>
      <c r="L8" s="190" t="s">
        <v>359</v>
      </c>
    </row>
    <row r="9" spans="1:12" ht="21.6" customHeight="1" x14ac:dyDescent="0.2">
      <c r="A9" s="187" t="s">
        <v>255</v>
      </c>
      <c r="B9" s="187" t="s">
        <v>256</v>
      </c>
      <c r="C9" s="188" t="s">
        <v>245</v>
      </c>
      <c r="D9" s="188" t="s">
        <v>245</v>
      </c>
      <c r="E9" s="189" t="s">
        <v>249</v>
      </c>
      <c r="F9" s="188" t="s">
        <v>245</v>
      </c>
      <c r="G9" s="446"/>
      <c r="H9" s="189" t="s">
        <v>246</v>
      </c>
      <c r="I9" s="188" t="s">
        <v>333</v>
      </c>
      <c r="J9" s="189" t="s">
        <v>336</v>
      </c>
      <c r="K9" s="189" t="s">
        <v>360</v>
      </c>
      <c r="L9" s="189" t="s">
        <v>329</v>
      </c>
    </row>
    <row r="10" spans="1:12" ht="21.6" customHeight="1" x14ac:dyDescent="0.2">
      <c r="A10" s="187" t="s">
        <v>257</v>
      </c>
      <c r="B10" s="187" t="s">
        <v>258</v>
      </c>
      <c r="C10" s="188" t="s">
        <v>245</v>
      </c>
      <c r="D10" s="188" t="s">
        <v>245</v>
      </c>
      <c r="E10" s="189" t="s">
        <v>249</v>
      </c>
      <c r="F10" s="188" t="s">
        <v>245</v>
      </c>
      <c r="G10" s="446"/>
      <c r="H10" s="197" t="s">
        <v>245</v>
      </c>
      <c r="I10" s="188" t="s">
        <v>330</v>
      </c>
      <c r="J10" s="189" t="s">
        <v>336</v>
      </c>
      <c r="K10" s="188" t="s">
        <v>364</v>
      </c>
      <c r="L10" s="188" t="s">
        <v>364</v>
      </c>
    </row>
    <row r="11" spans="1:12" ht="21.6" customHeight="1" x14ac:dyDescent="0.2">
      <c r="A11" s="187" t="s">
        <v>259</v>
      </c>
      <c r="B11" s="187" t="s">
        <v>260</v>
      </c>
      <c r="C11" s="188" t="s">
        <v>245</v>
      </c>
      <c r="D11" s="189" t="s">
        <v>249</v>
      </c>
      <c r="E11" s="188" t="s">
        <v>245</v>
      </c>
      <c r="F11" s="188" t="s">
        <v>245</v>
      </c>
      <c r="G11" s="446"/>
      <c r="H11" s="197" t="s">
        <v>245</v>
      </c>
      <c r="I11" s="188" t="s">
        <v>330</v>
      </c>
      <c r="J11" s="189" t="s">
        <v>336</v>
      </c>
      <c r="K11" s="189" t="s">
        <v>329</v>
      </c>
      <c r="L11" s="188" t="s">
        <v>331</v>
      </c>
    </row>
    <row r="12" spans="1:12" ht="21.6" customHeight="1" x14ac:dyDescent="0.2">
      <c r="A12" s="187" t="s">
        <v>261</v>
      </c>
      <c r="B12" s="187" t="s">
        <v>262</v>
      </c>
      <c r="C12" s="188" t="s">
        <v>245</v>
      </c>
      <c r="D12" s="189" t="s">
        <v>246</v>
      </c>
      <c r="E12" s="188" t="s">
        <v>250</v>
      </c>
      <c r="F12" s="189" t="s">
        <v>249</v>
      </c>
      <c r="G12" s="446"/>
      <c r="H12" s="197" t="s">
        <v>245</v>
      </c>
      <c r="I12" s="188" t="s">
        <v>330</v>
      </c>
      <c r="J12" s="188" t="s">
        <v>345</v>
      </c>
      <c r="K12" s="189" t="s">
        <v>365</v>
      </c>
      <c r="L12" s="188" t="s">
        <v>364</v>
      </c>
    </row>
    <row r="13" spans="1:12" ht="21.6" customHeight="1" x14ac:dyDescent="0.2">
      <c r="A13" s="187" t="s">
        <v>263</v>
      </c>
      <c r="B13" s="187" t="s">
        <v>264</v>
      </c>
      <c r="C13" s="188" t="s">
        <v>245</v>
      </c>
      <c r="D13" s="189" t="s">
        <v>249</v>
      </c>
      <c r="E13" s="188" t="s">
        <v>250</v>
      </c>
      <c r="F13" s="188" t="s">
        <v>250</v>
      </c>
      <c r="G13" s="446"/>
      <c r="H13" s="197" t="s">
        <v>245</v>
      </c>
      <c r="I13" s="197" t="s">
        <v>245</v>
      </c>
      <c r="J13" s="197" t="s">
        <v>330</v>
      </c>
      <c r="K13" s="197" t="s">
        <v>359</v>
      </c>
      <c r="L13" s="188" t="s">
        <v>359</v>
      </c>
    </row>
    <row r="14" spans="1:12" ht="21.6" customHeight="1" x14ac:dyDescent="0.2">
      <c r="A14" s="191" t="s">
        <v>265</v>
      </c>
      <c r="B14" s="191" t="s">
        <v>266</v>
      </c>
      <c r="C14" s="189" t="s">
        <v>246</v>
      </c>
      <c r="D14" s="188" t="s">
        <v>245</v>
      </c>
      <c r="E14" s="188" t="s">
        <v>245</v>
      </c>
      <c r="F14" s="189" t="s">
        <v>249</v>
      </c>
      <c r="G14" s="446"/>
      <c r="H14" s="197" t="s">
        <v>250</v>
      </c>
      <c r="I14" s="188" t="s">
        <v>274</v>
      </c>
      <c r="J14" s="189" t="s">
        <v>336</v>
      </c>
      <c r="K14" s="189" t="s">
        <v>368</v>
      </c>
      <c r="L14" s="197" t="s">
        <v>369</v>
      </c>
    </row>
    <row r="15" spans="1:12" ht="21.6" customHeight="1" x14ac:dyDescent="0.2">
      <c r="A15" s="191" t="s">
        <v>267</v>
      </c>
      <c r="B15" s="191" t="s">
        <v>268</v>
      </c>
      <c r="C15" s="189" t="s">
        <v>246</v>
      </c>
      <c r="D15" s="188" t="s">
        <v>245</v>
      </c>
      <c r="E15" s="188" t="s">
        <v>245</v>
      </c>
      <c r="F15" s="189" t="s">
        <v>249</v>
      </c>
      <c r="G15" s="446"/>
      <c r="H15" s="197" t="s">
        <v>245</v>
      </c>
      <c r="I15" s="188" t="s">
        <v>332</v>
      </c>
      <c r="J15" s="189" t="s">
        <v>350</v>
      </c>
      <c r="K15" s="188" t="s">
        <v>364</v>
      </c>
      <c r="L15" s="189" t="s">
        <v>365</v>
      </c>
    </row>
    <row r="16" spans="1:12" ht="21.6" customHeight="1" x14ac:dyDescent="0.2">
      <c r="A16" s="191" t="s">
        <v>269</v>
      </c>
      <c r="B16" s="191" t="s">
        <v>270</v>
      </c>
      <c r="C16" s="188" t="s">
        <v>245</v>
      </c>
      <c r="D16" s="188" t="s">
        <v>245</v>
      </c>
      <c r="E16" s="189" t="s">
        <v>249</v>
      </c>
      <c r="F16" s="188" t="s">
        <v>245</v>
      </c>
      <c r="G16" s="446"/>
      <c r="H16" s="189" t="s">
        <v>249</v>
      </c>
      <c r="I16" s="188" t="s">
        <v>274</v>
      </c>
      <c r="J16" s="189" t="s">
        <v>357</v>
      </c>
      <c r="K16" s="189" t="s">
        <v>367</v>
      </c>
      <c r="L16" s="189" t="s">
        <v>367</v>
      </c>
    </row>
    <row r="17" spans="1:12" ht="21.6" customHeight="1" x14ac:dyDescent="0.2">
      <c r="A17" s="191" t="s">
        <v>271</v>
      </c>
      <c r="B17" s="191" t="s">
        <v>272</v>
      </c>
      <c r="C17" s="189" t="s">
        <v>273</v>
      </c>
      <c r="D17" s="188" t="s">
        <v>245</v>
      </c>
      <c r="E17" s="189" t="s">
        <v>273</v>
      </c>
      <c r="F17" s="188" t="s">
        <v>274</v>
      </c>
      <c r="G17" s="446"/>
      <c r="H17" s="199" t="s">
        <v>245</v>
      </c>
      <c r="I17" s="189" t="s">
        <v>329</v>
      </c>
      <c r="J17" s="189" t="s">
        <v>356</v>
      </c>
      <c r="K17" s="188" t="s">
        <v>364</v>
      </c>
      <c r="L17" s="197" t="s">
        <v>364</v>
      </c>
    </row>
    <row r="18" spans="1:12" ht="21.6" customHeight="1" x14ac:dyDescent="0.2">
      <c r="A18" s="191" t="s">
        <v>275</v>
      </c>
      <c r="B18" s="191" t="s">
        <v>276</v>
      </c>
      <c r="C18" s="188" t="s">
        <v>245</v>
      </c>
      <c r="D18" s="189" t="s">
        <v>249</v>
      </c>
      <c r="E18" s="188" t="s">
        <v>250</v>
      </c>
      <c r="F18" s="188" t="s">
        <v>250</v>
      </c>
      <c r="G18" s="446"/>
      <c r="H18" s="197" t="s">
        <v>274</v>
      </c>
      <c r="I18" s="189" t="s">
        <v>343</v>
      </c>
      <c r="J18" s="189" t="s">
        <v>346</v>
      </c>
      <c r="K18" s="188" t="s">
        <v>364</v>
      </c>
      <c r="L18" s="188" t="s">
        <v>364</v>
      </c>
    </row>
    <row r="19" spans="1:12" ht="21.6" customHeight="1" x14ac:dyDescent="0.2">
      <c r="A19" s="191" t="s">
        <v>277</v>
      </c>
      <c r="B19" s="191" t="s">
        <v>278</v>
      </c>
      <c r="C19" s="189" t="s">
        <v>246</v>
      </c>
      <c r="D19" s="188" t="s">
        <v>245</v>
      </c>
      <c r="E19" s="188" t="s">
        <v>250</v>
      </c>
      <c r="F19" s="188" t="s">
        <v>274</v>
      </c>
      <c r="G19" s="446"/>
      <c r="H19" s="197" t="s">
        <v>274</v>
      </c>
      <c r="I19" s="197" t="s">
        <v>331</v>
      </c>
      <c r="J19" s="189" t="s">
        <v>360</v>
      </c>
      <c r="K19" s="189" t="s">
        <v>365</v>
      </c>
      <c r="L19" s="197" t="s">
        <v>364</v>
      </c>
    </row>
    <row r="20" spans="1:12" ht="21.6" customHeight="1" x14ac:dyDescent="0.2">
      <c r="A20" s="191" t="s">
        <v>279</v>
      </c>
      <c r="B20" s="191" t="s">
        <v>280</v>
      </c>
      <c r="C20" s="189" t="s">
        <v>246</v>
      </c>
      <c r="D20" s="188" t="s">
        <v>245</v>
      </c>
      <c r="E20" s="188" t="s">
        <v>274</v>
      </c>
      <c r="F20" s="188" t="s">
        <v>274</v>
      </c>
      <c r="G20" s="446"/>
      <c r="H20" s="189" t="s">
        <v>246</v>
      </c>
      <c r="I20" s="189" t="s">
        <v>329</v>
      </c>
      <c r="J20" s="189" t="s">
        <v>336</v>
      </c>
      <c r="K20" s="189" t="s">
        <v>367</v>
      </c>
      <c r="L20" s="189" t="s">
        <v>367</v>
      </c>
    </row>
    <row r="21" spans="1:12" ht="21.6" customHeight="1" x14ac:dyDescent="0.2">
      <c r="A21" s="191" t="s">
        <v>281</v>
      </c>
      <c r="B21" s="191" t="s">
        <v>282</v>
      </c>
      <c r="C21" s="188" t="s">
        <v>245</v>
      </c>
      <c r="D21" s="189" t="s">
        <v>249</v>
      </c>
      <c r="E21" s="188" t="s">
        <v>274</v>
      </c>
      <c r="F21" s="188" t="s">
        <v>274</v>
      </c>
      <c r="G21" s="446"/>
      <c r="H21" s="189" t="s">
        <v>249</v>
      </c>
      <c r="I21" s="188" t="s">
        <v>331</v>
      </c>
      <c r="J21" s="188" t="s">
        <v>347</v>
      </c>
      <c r="K21" s="189" t="s">
        <v>329</v>
      </c>
      <c r="L21" s="188" t="s">
        <v>331</v>
      </c>
    </row>
    <row r="22" spans="1:12" ht="21.6" customHeight="1" x14ac:dyDescent="0.2">
      <c r="A22" s="191" t="s">
        <v>283</v>
      </c>
      <c r="B22" s="191" t="s">
        <v>284</v>
      </c>
      <c r="C22" s="188" t="s">
        <v>245</v>
      </c>
      <c r="D22" s="189" t="s">
        <v>249</v>
      </c>
      <c r="E22" s="188" t="s">
        <v>274</v>
      </c>
      <c r="F22" s="188" t="s">
        <v>274</v>
      </c>
      <c r="G22" s="447"/>
      <c r="H22" s="197" t="s">
        <v>274</v>
      </c>
      <c r="I22" s="188" t="s">
        <v>331</v>
      </c>
      <c r="J22" s="189" t="s">
        <v>348</v>
      </c>
      <c r="K22" s="188" t="s">
        <v>359</v>
      </c>
      <c r="L22" s="188" t="s">
        <v>359</v>
      </c>
    </row>
    <row r="25" spans="1:12" ht="16.2" x14ac:dyDescent="0.2">
      <c r="B25" s="192"/>
      <c r="D25" s="193"/>
      <c r="E25" s="193"/>
      <c r="F25" s="193"/>
      <c r="G25" s="193"/>
      <c r="H25" s="193"/>
      <c r="I25" s="193"/>
      <c r="J25" s="193"/>
    </row>
    <row r="26" spans="1:12" ht="16.2" x14ac:dyDescent="0.2">
      <c r="B26" s="194"/>
      <c r="D26" s="195"/>
      <c r="E26" s="195"/>
      <c r="F26" s="195"/>
      <c r="G26" s="195"/>
      <c r="H26" s="195"/>
      <c r="I26" s="195"/>
      <c r="J26" s="195"/>
    </row>
    <row r="27" spans="1:12" ht="16.2" x14ac:dyDescent="0.2">
      <c r="B27" s="195"/>
      <c r="D27" s="195"/>
      <c r="E27" s="195"/>
      <c r="F27" s="195"/>
      <c r="G27" s="195"/>
      <c r="H27" s="195"/>
      <c r="I27" s="195"/>
      <c r="J27" s="195"/>
    </row>
    <row r="28" spans="1:12" ht="16.2" x14ac:dyDescent="0.2">
      <c r="B28" s="195"/>
      <c r="D28" s="195"/>
      <c r="E28" s="195"/>
      <c r="F28" s="195"/>
      <c r="G28" s="195"/>
      <c r="H28" s="195"/>
      <c r="I28" s="195"/>
      <c r="J28" s="195"/>
    </row>
    <row r="29" spans="1:12" ht="16.2" x14ac:dyDescent="0.2">
      <c r="B29" s="195"/>
      <c r="D29" s="195"/>
      <c r="E29" s="195"/>
      <c r="F29" s="195"/>
      <c r="G29" s="195"/>
      <c r="H29" s="195"/>
      <c r="I29" s="195"/>
      <c r="J29" s="195"/>
    </row>
    <row r="30" spans="1:12" ht="16.2" x14ac:dyDescent="0.2">
      <c r="B30" s="195"/>
      <c r="D30" s="195"/>
      <c r="E30" s="195"/>
      <c r="F30" s="195"/>
      <c r="G30" s="195"/>
      <c r="H30" s="195"/>
      <c r="I30" s="195"/>
      <c r="J30" s="195"/>
    </row>
    <row r="31" spans="1:12" ht="16.2" x14ac:dyDescent="0.2">
      <c r="B31" s="195"/>
      <c r="D31" s="195"/>
      <c r="E31" s="195"/>
      <c r="F31" s="195"/>
      <c r="G31" s="195"/>
      <c r="H31" s="195"/>
      <c r="I31" s="195"/>
      <c r="J31" s="195"/>
    </row>
    <row r="32" spans="1:12" ht="16.2" x14ac:dyDescent="0.2">
      <c r="B32" s="195"/>
      <c r="D32" s="195"/>
      <c r="E32" s="195"/>
      <c r="F32" s="195"/>
      <c r="G32" s="195"/>
      <c r="H32" s="195"/>
      <c r="I32" s="195"/>
    </row>
    <row r="33" spans="2:10" ht="16.2" x14ac:dyDescent="0.2">
      <c r="B33" s="195"/>
      <c r="D33" s="195"/>
      <c r="E33" s="195"/>
      <c r="F33" s="195"/>
      <c r="G33" s="195"/>
      <c r="H33" s="195"/>
      <c r="I33" s="195"/>
      <c r="J33" s="195"/>
    </row>
    <row r="34" spans="2:10" ht="16.2" x14ac:dyDescent="0.2">
      <c r="B34" s="195"/>
      <c r="D34" s="195"/>
      <c r="E34" s="195"/>
      <c r="F34" s="195"/>
      <c r="G34" s="195"/>
      <c r="H34" s="195"/>
      <c r="I34" s="195"/>
      <c r="J34" s="195"/>
    </row>
    <row r="35" spans="2:10" ht="16.2" x14ac:dyDescent="0.2">
      <c r="B35" s="195"/>
      <c r="D35" s="195"/>
      <c r="E35" s="195"/>
      <c r="F35" s="195"/>
      <c r="G35" s="195"/>
      <c r="H35" s="195"/>
      <c r="I35" s="195"/>
      <c r="J35" s="195"/>
    </row>
    <row r="36" spans="2:10" ht="16.2" x14ac:dyDescent="0.2">
      <c r="B36" s="195"/>
      <c r="D36" s="195"/>
      <c r="E36" s="195"/>
      <c r="F36" s="195"/>
      <c r="G36" s="195"/>
      <c r="H36" s="195"/>
      <c r="I36" s="195"/>
      <c r="J36" s="195"/>
    </row>
    <row r="37" spans="2:10" ht="16.2" x14ac:dyDescent="0.2">
      <c r="B37" s="195"/>
      <c r="D37" s="195"/>
      <c r="E37" s="195"/>
      <c r="F37" s="195"/>
      <c r="G37" s="195"/>
      <c r="H37" s="195"/>
      <c r="I37" s="195"/>
      <c r="J37" s="195"/>
    </row>
    <row r="38" spans="2:10" ht="16.2" x14ac:dyDescent="0.2">
      <c r="B38" s="195"/>
      <c r="D38" s="195"/>
      <c r="E38" s="195"/>
      <c r="F38" s="195"/>
      <c r="G38" s="195"/>
      <c r="H38" s="195"/>
      <c r="I38" s="195"/>
      <c r="J38" s="195"/>
    </row>
    <row r="39" spans="2:10" ht="16.2" x14ac:dyDescent="0.2">
      <c r="B39" s="195"/>
      <c r="D39" s="195"/>
      <c r="E39" s="195"/>
      <c r="F39" s="195"/>
      <c r="G39" s="195"/>
      <c r="H39" s="195"/>
      <c r="I39" s="195"/>
      <c r="J39" s="195"/>
    </row>
    <row r="40" spans="2:10" ht="16.2" x14ac:dyDescent="0.2">
      <c r="B40" s="195"/>
      <c r="D40" s="195"/>
      <c r="E40" s="195"/>
      <c r="F40" s="195"/>
      <c r="G40" s="195"/>
      <c r="H40" s="195"/>
      <c r="I40" s="195"/>
      <c r="J40" s="195"/>
    </row>
    <row r="41" spans="2:10" ht="16.2" x14ac:dyDescent="0.2">
      <c r="B41" s="195"/>
      <c r="D41" s="195"/>
      <c r="E41" s="195"/>
      <c r="F41" s="195"/>
      <c r="G41" s="195"/>
      <c r="H41" s="195"/>
      <c r="I41" s="195"/>
      <c r="J41" s="195"/>
    </row>
    <row r="42" spans="2:10" ht="16.2" x14ac:dyDescent="0.2">
      <c r="B42" s="195"/>
      <c r="D42" s="195"/>
      <c r="E42" s="195"/>
      <c r="F42" s="195"/>
      <c r="G42" s="195"/>
      <c r="H42" s="195"/>
      <c r="I42" s="195"/>
      <c r="J42" s="195"/>
    </row>
    <row r="43" spans="2:10" ht="16.2" x14ac:dyDescent="0.2">
      <c r="B43" s="195"/>
      <c r="D43" s="195"/>
      <c r="E43" s="195"/>
      <c r="F43" s="195"/>
      <c r="G43" s="195"/>
      <c r="H43" s="195"/>
      <c r="I43" s="195"/>
      <c r="J43" s="195"/>
    </row>
  </sheetData>
  <mergeCells count="3">
    <mergeCell ref="A1:J1"/>
    <mergeCell ref="K1:L1"/>
    <mergeCell ref="G5:G22"/>
  </mergeCells>
  <phoneticPr fontId="6"/>
  <printOptions horizontalCentered="1" verticalCentered="1"/>
  <pageMargins left="0.31496062992125984" right="0.31496062992125984" top="0.55118110236220474" bottom="0.55118110236220474" header="0.31496062992125984" footer="0.31496062992125984"/>
  <pageSetup paperSize="9" scale="94" orientation="landscape" r:id="rId1"/>
  <rowBreaks count="1" manualBreakCount="1">
    <brk id="23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82B49A-598B-42E2-87EF-35F9A6BE49A9}">
  <dimension ref="A1:K90"/>
  <sheetViews>
    <sheetView zoomScaleNormal="100" zoomScaleSheetLayoutView="100" workbookViewId="0">
      <selection activeCell="J7" sqref="J7"/>
    </sheetView>
  </sheetViews>
  <sheetFormatPr defaultColWidth="8.88671875" defaultRowHeight="13.2" x14ac:dyDescent="0.2"/>
  <cols>
    <col min="1" max="1" width="5" style="214" customWidth="1"/>
    <col min="2" max="2" width="8.88671875" style="214" customWidth="1"/>
    <col min="3" max="3" width="28.77734375" style="214" customWidth="1"/>
    <col min="4" max="4" width="7.77734375" style="214" customWidth="1"/>
    <col min="5" max="5" width="12.88671875" style="214" customWidth="1"/>
    <col min="6" max="6" width="16.6640625" style="214" customWidth="1"/>
    <col min="7" max="7" width="12.88671875" style="214" customWidth="1"/>
    <col min="8" max="16384" width="8.88671875" style="214"/>
  </cols>
  <sheetData>
    <row r="1" spans="1:11" ht="21" customHeight="1" x14ac:dyDescent="0.2">
      <c r="A1" s="211" t="s">
        <v>299</v>
      </c>
      <c r="B1" s="211"/>
      <c r="C1" s="212"/>
      <c r="D1" s="212"/>
      <c r="E1" s="212"/>
      <c r="F1" s="213"/>
      <c r="G1" s="213"/>
    </row>
    <row r="2" spans="1:11" ht="35.1" customHeight="1" x14ac:dyDescent="0.2">
      <c r="A2" s="458" t="s">
        <v>300</v>
      </c>
      <c r="B2" s="459"/>
      <c r="C2" s="460"/>
      <c r="D2" s="461"/>
      <c r="E2" s="215" t="s">
        <v>301</v>
      </c>
      <c r="F2" s="460"/>
      <c r="G2" s="461"/>
    </row>
    <row r="3" spans="1:11" ht="4.5" customHeight="1" x14ac:dyDescent="0.2">
      <c r="A3" s="216"/>
      <c r="B3" s="216"/>
    </row>
    <row r="4" spans="1:11" ht="20.100000000000001" customHeight="1" x14ac:dyDescent="0.2">
      <c r="A4" s="217" t="s">
        <v>302</v>
      </c>
      <c r="B4" s="217"/>
      <c r="C4" s="217" t="s">
        <v>303</v>
      </c>
      <c r="D4" s="217"/>
      <c r="E4" s="217"/>
      <c r="F4" s="217"/>
      <c r="G4" s="217"/>
    </row>
    <row r="5" spans="1:11" ht="20.100000000000001" customHeight="1" x14ac:dyDescent="0.2">
      <c r="A5" s="462" t="s">
        <v>304</v>
      </c>
      <c r="B5" s="462"/>
      <c r="C5" s="462"/>
      <c r="D5" s="462"/>
      <c r="E5" s="462"/>
      <c r="F5" s="462"/>
      <c r="G5" s="462"/>
    </row>
    <row r="6" spans="1:11" ht="20.100000000000001" customHeight="1" x14ac:dyDescent="0.2">
      <c r="A6" s="463" t="s">
        <v>305</v>
      </c>
      <c r="B6" s="463"/>
      <c r="C6" s="463"/>
      <c r="D6" s="463"/>
      <c r="E6" s="463"/>
      <c r="F6" s="463"/>
      <c r="G6" s="463"/>
    </row>
    <row r="7" spans="1:11" ht="15.9" customHeight="1" x14ac:dyDescent="0.2">
      <c r="A7" s="218" t="s">
        <v>306</v>
      </c>
      <c r="B7" s="464" t="s">
        <v>307</v>
      </c>
      <c r="C7" s="464"/>
      <c r="D7" s="465" t="s">
        <v>308</v>
      </c>
      <c r="E7" s="466"/>
      <c r="F7" s="467"/>
      <c r="G7" s="218" t="s">
        <v>309</v>
      </c>
      <c r="K7" s="219"/>
    </row>
    <row r="8" spans="1:11" ht="15.9" customHeight="1" x14ac:dyDescent="0.2">
      <c r="A8" s="220">
        <v>1</v>
      </c>
      <c r="B8" s="220" t="s">
        <v>310</v>
      </c>
      <c r="C8" s="220"/>
      <c r="D8" s="221" t="s">
        <v>311</v>
      </c>
      <c r="E8" s="222" t="s">
        <v>312</v>
      </c>
      <c r="F8" s="223" t="s">
        <v>313</v>
      </c>
      <c r="G8" s="221"/>
      <c r="K8" s="224"/>
    </row>
    <row r="9" spans="1:11" ht="15.9" customHeight="1" x14ac:dyDescent="0.2">
      <c r="A9" s="220">
        <v>2</v>
      </c>
      <c r="B9" s="220" t="s">
        <v>310</v>
      </c>
      <c r="C9" s="220"/>
      <c r="D9" s="221" t="s">
        <v>311</v>
      </c>
      <c r="E9" s="222" t="s">
        <v>312</v>
      </c>
      <c r="F9" s="223" t="s">
        <v>313</v>
      </c>
      <c r="G9" s="221"/>
    </row>
    <row r="10" spans="1:11" ht="15.9" customHeight="1" x14ac:dyDescent="0.2">
      <c r="A10" s="220">
        <v>3</v>
      </c>
      <c r="B10" s="220" t="s">
        <v>310</v>
      </c>
      <c r="C10" s="220"/>
      <c r="D10" s="221" t="s">
        <v>311</v>
      </c>
      <c r="E10" s="222" t="s">
        <v>312</v>
      </c>
      <c r="F10" s="223" t="s">
        <v>313</v>
      </c>
      <c r="G10" s="221"/>
    </row>
    <row r="11" spans="1:11" ht="15.9" customHeight="1" x14ac:dyDescent="0.2">
      <c r="A11" s="220">
        <v>4</v>
      </c>
      <c r="B11" s="220" t="s">
        <v>310</v>
      </c>
      <c r="C11" s="220"/>
      <c r="D11" s="221" t="s">
        <v>311</v>
      </c>
      <c r="E11" s="222" t="s">
        <v>312</v>
      </c>
      <c r="F11" s="223" t="s">
        <v>313</v>
      </c>
      <c r="G11" s="221"/>
    </row>
    <row r="12" spans="1:11" ht="15.9" customHeight="1" x14ac:dyDescent="0.2">
      <c r="A12" s="220">
        <v>5</v>
      </c>
      <c r="B12" s="220" t="s">
        <v>310</v>
      </c>
      <c r="C12" s="220"/>
      <c r="D12" s="221" t="s">
        <v>311</v>
      </c>
      <c r="E12" s="222" t="s">
        <v>312</v>
      </c>
      <c r="F12" s="223" t="s">
        <v>313</v>
      </c>
      <c r="G12" s="221"/>
    </row>
    <row r="13" spans="1:11" ht="15.9" customHeight="1" x14ac:dyDescent="0.2">
      <c r="A13" s="220">
        <v>6</v>
      </c>
      <c r="B13" s="220" t="s">
        <v>310</v>
      </c>
      <c r="C13" s="220"/>
      <c r="D13" s="221" t="s">
        <v>311</v>
      </c>
      <c r="E13" s="222" t="s">
        <v>312</v>
      </c>
      <c r="F13" s="223" t="s">
        <v>313</v>
      </c>
      <c r="G13" s="221"/>
    </row>
    <row r="14" spans="1:11" ht="15.9" customHeight="1" x14ac:dyDescent="0.2">
      <c r="A14" s="220">
        <v>7</v>
      </c>
      <c r="B14" s="220" t="s">
        <v>310</v>
      </c>
      <c r="C14" s="220"/>
      <c r="D14" s="221" t="s">
        <v>311</v>
      </c>
      <c r="E14" s="222" t="s">
        <v>312</v>
      </c>
      <c r="F14" s="223" t="s">
        <v>313</v>
      </c>
      <c r="G14" s="221"/>
    </row>
    <row r="15" spans="1:11" ht="15.9" customHeight="1" x14ac:dyDescent="0.2">
      <c r="A15" s="220">
        <v>8</v>
      </c>
      <c r="B15" s="220" t="s">
        <v>310</v>
      </c>
      <c r="C15" s="220"/>
      <c r="D15" s="221" t="s">
        <v>311</v>
      </c>
      <c r="E15" s="222" t="s">
        <v>312</v>
      </c>
      <c r="F15" s="223" t="s">
        <v>313</v>
      </c>
      <c r="G15" s="221"/>
    </row>
    <row r="16" spans="1:11" ht="15.9" customHeight="1" x14ac:dyDescent="0.2">
      <c r="A16" s="220">
        <v>9</v>
      </c>
      <c r="B16" s="220" t="s">
        <v>310</v>
      </c>
      <c r="C16" s="220"/>
      <c r="D16" s="221" t="s">
        <v>311</v>
      </c>
      <c r="E16" s="222" t="s">
        <v>312</v>
      </c>
      <c r="F16" s="223" t="s">
        <v>313</v>
      </c>
      <c r="G16" s="221"/>
    </row>
    <row r="17" spans="1:7" ht="15.9" customHeight="1" x14ac:dyDescent="0.2">
      <c r="A17" s="220">
        <v>10</v>
      </c>
      <c r="B17" s="220" t="s">
        <v>310</v>
      </c>
      <c r="C17" s="220"/>
      <c r="D17" s="221" t="s">
        <v>311</v>
      </c>
      <c r="E17" s="222" t="s">
        <v>312</v>
      </c>
      <c r="F17" s="223" t="s">
        <v>313</v>
      </c>
      <c r="G17" s="221"/>
    </row>
    <row r="18" spans="1:7" ht="15.9" customHeight="1" x14ac:dyDescent="0.2">
      <c r="A18" s="220">
        <v>11</v>
      </c>
      <c r="B18" s="220" t="s">
        <v>310</v>
      </c>
      <c r="C18" s="220"/>
      <c r="D18" s="221" t="s">
        <v>311</v>
      </c>
      <c r="E18" s="222" t="s">
        <v>312</v>
      </c>
      <c r="F18" s="223" t="s">
        <v>313</v>
      </c>
      <c r="G18" s="221"/>
    </row>
    <row r="19" spans="1:7" ht="15.9" customHeight="1" x14ac:dyDescent="0.2">
      <c r="A19" s="220">
        <v>12</v>
      </c>
      <c r="B19" s="220" t="s">
        <v>310</v>
      </c>
      <c r="C19" s="220"/>
      <c r="D19" s="221" t="s">
        <v>311</v>
      </c>
      <c r="E19" s="222" t="s">
        <v>312</v>
      </c>
      <c r="F19" s="223" t="s">
        <v>313</v>
      </c>
      <c r="G19" s="221"/>
    </row>
    <row r="20" spans="1:7" ht="15.9" customHeight="1" x14ac:dyDescent="0.2">
      <c r="A20" s="220">
        <v>13</v>
      </c>
      <c r="B20" s="220" t="s">
        <v>310</v>
      </c>
      <c r="C20" s="220"/>
      <c r="D20" s="221" t="s">
        <v>311</v>
      </c>
      <c r="E20" s="222" t="s">
        <v>312</v>
      </c>
      <c r="F20" s="223" t="s">
        <v>313</v>
      </c>
      <c r="G20" s="221"/>
    </row>
    <row r="21" spans="1:7" ht="15.9" customHeight="1" x14ac:dyDescent="0.2">
      <c r="A21" s="220">
        <v>14</v>
      </c>
      <c r="B21" s="220" t="s">
        <v>310</v>
      </c>
      <c r="C21" s="220"/>
      <c r="D21" s="221" t="s">
        <v>311</v>
      </c>
      <c r="E21" s="222" t="s">
        <v>312</v>
      </c>
      <c r="F21" s="223" t="s">
        <v>313</v>
      </c>
      <c r="G21" s="221"/>
    </row>
    <row r="22" spans="1:7" ht="15.9" customHeight="1" x14ac:dyDescent="0.2">
      <c r="A22" s="220">
        <v>15</v>
      </c>
      <c r="B22" s="220" t="s">
        <v>310</v>
      </c>
      <c r="C22" s="220"/>
      <c r="D22" s="221" t="s">
        <v>311</v>
      </c>
      <c r="E22" s="222" t="s">
        <v>312</v>
      </c>
      <c r="F22" s="223" t="s">
        <v>313</v>
      </c>
      <c r="G22" s="221"/>
    </row>
    <row r="23" spans="1:7" ht="15.9" customHeight="1" x14ac:dyDescent="0.2">
      <c r="A23" s="220">
        <v>16</v>
      </c>
      <c r="B23" s="220" t="s">
        <v>310</v>
      </c>
      <c r="C23" s="220"/>
      <c r="D23" s="221" t="s">
        <v>311</v>
      </c>
      <c r="E23" s="222" t="s">
        <v>312</v>
      </c>
      <c r="F23" s="223" t="s">
        <v>313</v>
      </c>
      <c r="G23" s="221"/>
    </row>
    <row r="24" spans="1:7" ht="15.9" customHeight="1" x14ac:dyDescent="0.2">
      <c r="A24" s="220">
        <v>17</v>
      </c>
      <c r="B24" s="220" t="s">
        <v>310</v>
      </c>
      <c r="C24" s="220"/>
      <c r="D24" s="221" t="s">
        <v>311</v>
      </c>
      <c r="E24" s="222" t="s">
        <v>312</v>
      </c>
      <c r="F24" s="223" t="s">
        <v>313</v>
      </c>
      <c r="G24" s="221"/>
    </row>
    <row r="25" spans="1:7" ht="15.9" customHeight="1" x14ac:dyDescent="0.2">
      <c r="A25" s="220">
        <v>18</v>
      </c>
      <c r="B25" s="220" t="s">
        <v>310</v>
      </c>
      <c r="C25" s="220"/>
      <c r="D25" s="221" t="s">
        <v>311</v>
      </c>
      <c r="E25" s="222" t="s">
        <v>312</v>
      </c>
      <c r="F25" s="223" t="s">
        <v>313</v>
      </c>
      <c r="G25" s="221"/>
    </row>
    <row r="26" spans="1:7" ht="15.9" customHeight="1" x14ac:dyDescent="0.2">
      <c r="A26" s="220">
        <v>19</v>
      </c>
      <c r="B26" s="220" t="s">
        <v>310</v>
      </c>
      <c r="C26" s="220"/>
      <c r="D26" s="221" t="s">
        <v>311</v>
      </c>
      <c r="E26" s="222" t="s">
        <v>312</v>
      </c>
      <c r="F26" s="223" t="s">
        <v>313</v>
      </c>
      <c r="G26" s="221"/>
    </row>
    <row r="27" spans="1:7" ht="15.9" customHeight="1" x14ac:dyDescent="0.2">
      <c r="A27" s="220">
        <v>20</v>
      </c>
      <c r="B27" s="220" t="s">
        <v>310</v>
      </c>
      <c r="C27" s="220"/>
      <c r="D27" s="221" t="s">
        <v>311</v>
      </c>
      <c r="E27" s="222" t="s">
        <v>312</v>
      </c>
      <c r="F27" s="223" t="s">
        <v>313</v>
      </c>
      <c r="G27" s="221"/>
    </row>
    <row r="28" spans="1:7" ht="15.9" customHeight="1" x14ac:dyDescent="0.2">
      <c r="A28" s="220">
        <v>21</v>
      </c>
      <c r="B28" s="225" t="s">
        <v>314</v>
      </c>
      <c r="C28" s="220"/>
      <c r="D28" s="221" t="s">
        <v>311</v>
      </c>
      <c r="E28" s="222" t="s">
        <v>312</v>
      </c>
      <c r="F28" s="223" t="s">
        <v>313</v>
      </c>
      <c r="G28" s="221"/>
    </row>
    <row r="29" spans="1:7" ht="15.9" customHeight="1" x14ac:dyDescent="0.2">
      <c r="A29" s="220">
        <v>22</v>
      </c>
      <c r="B29" s="225" t="s">
        <v>314</v>
      </c>
      <c r="C29" s="220"/>
      <c r="D29" s="221" t="s">
        <v>311</v>
      </c>
      <c r="E29" s="222" t="s">
        <v>312</v>
      </c>
      <c r="F29" s="223" t="s">
        <v>313</v>
      </c>
      <c r="G29" s="221"/>
    </row>
    <row r="30" spans="1:7" ht="15.9" customHeight="1" x14ac:dyDescent="0.2">
      <c r="A30" s="220">
        <v>23</v>
      </c>
      <c r="B30" s="225" t="s">
        <v>314</v>
      </c>
      <c r="C30" s="220"/>
      <c r="D30" s="221" t="s">
        <v>311</v>
      </c>
      <c r="E30" s="222" t="s">
        <v>312</v>
      </c>
      <c r="F30" s="223" t="s">
        <v>313</v>
      </c>
      <c r="G30" s="221"/>
    </row>
    <row r="31" spans="1:7" ht="15.9" customHeight="1" x14ac:dyDescent="0.2">
      <c r="A31" s="220">
        <v>24</v>
      </c>
      <c r="B31" s="225" t="s">
        <v>314</v>
      </c>
      <c r="C31" s="220"/>
      <c r="D31" s="221" t="s">
        <v>311</v>
      </c>
      <c r="E31" s="222" t="s">
        <v>312</v>
      </c>
      <c r="F31" s="223" t="s">
        <v>313</v>
      </c>
      <c r="G31" s="221"/>
    </row>
    <row r="32" spans="1:7" ht="15.9" customHeight="1" x14ac:dyDescent="0.2">
      <c r="A32" s="220">
        <v>25</v>
      </c>
      <c r="B32" s="225" t="s">
        <v>314</v>
      </c>
      <c r="C32" s="220"/>
      <c r="D32" s="221" t="s">
        <v>311</v>
      </c>
      <c r="E32" s="222" t="s">
        <v>312</v>
      </c>
      <c r="F32" s="223" t="s">
        <v>313</v>
      </c>
      <c r="G32" s="221"/>
    </row>
    <row r="34" spans="1:7" x14ac:dyDescent="0.2">
      <c r="A34" s="214" t="s">
        <v>315</v>
      </c>
    </row>
    <row r="35" spans="1:7" s="226" customFormat="1" ht="23.1" customHeight="1" x14ac:dyDescent="0.2">
      <c r="A35" s="468" t="s">
        <v>316</v>
      </c>
      <c r="B35" s="468"/>
      <c r="C35" s="468"/>
      <c r="D35" s="468"/>
      <c r="E35" s="468"/>
      <c r="F35" s="468"/>
      <c r="G35" s="468"/>
    </row>
    <row r="36" spans="1:7" x14ac:dyDescent="0.2">
      <c r="A36" s="227" t="s">
        <v>306</v>
      </c>
      <c r="B36" s="457" t="s">
        <v>317</v>
      </c>
      <c r="C36" s="457"/>
      <c r="D36" s="457"/>
      <c r="E36" s="457"/>
      <c r="F36" s="457" t="s">
        <v>318</v>
      </c>
      <c r="G36" s="457"/>
    </row>
    <row r="37" spans="1:7" ht="24.6" customHeight="1" x14ac:dyDescent="0.2">
      <c r="A37" s="220">
        <v>1</v>
      </c>
      <c r="B37" s="450" t="s">
        <v>319</v>
      </c>
      <c r="C37" s="450"/>
      <c r="D37" s="450"/>
      <c r="E37" s="450"/>
      <c r="F37" s="451"/>
      <c r="G37" s="451"/>
    </row>
    <row r="38" spans="1:7" ht="24.6" customHeight="1" x14ac:dyDescent="0.2">
      <c r="A38" s="220">
        <v>2</v>
      </c>
      <c r="B38" s="450" t="s">
        <v>320</v>
      </c>
      <c r="C38" s="450"/>
      <c r="D38" s="450"/>
      <c r="E38" s="450"/>
      <c r="F38" s="451"/>
      <c r="G38" s="451"/>
    </row>
    <row r="39" spans="1:7" ht="24.6" customHeight="1" x14ac:dyDescent="0.2">
      <c r="A39" s="220">
        <v>3</v>
      </c>
      <c r="B39" s="450" t="s">
        <v>321</v>
      </c>
      <c r="C39" s="450"/>
      <c r="D39" s="450"/>
      <c r="E39" s="450"/>
      <c r="F39" s="451"/>
      <c r="G39" s="451"/>
    </row>
    <row r="40" spans="1:7" ht="24.6" customHeight="1" x14ac:dyDescent="0.2">
      <c r="A40" s="220">
        <v>4</v>
      </c>
      <c r="B40" s="450" t="s">
        <v>322</v>
      </c>
      <c r="C40" s="450"/>
      <c r="D40" s="450"/>
      <c r="E40" s="450"/>
      <c r="F40" s="451"/>
      <c r="G40" s="451"/>
    </row>
    <row r="41" spans="1:7" ht="24.6" customHeight="1" x14ac:dyDescent="0.2">
      <c r="A41" s="220">
        <v>5</v>
      </c>
      <c r="B41" s="450" t="s">
        <v>323</v>
      </c>
      <c r="C41" s="450"/>
      <c r="D41" s="450"/>
      <c r="E41" s="450"/>
      <c r="F41" s="451"/>
      <c r="G41" s="451"/>
    </row>
    <row r="42" spans="1:7" x14ac:dyDescent="0.2">
      <c r="B42" s="228"/>
      <c r="C42" s="228"/>
      <c r="D42" s="228"/>
      <c r="E42" s="228"/>
    </row>
    <row r="43" spans="1:7" ht="35.1" customHeight="1" x14ac:dyDescent="0.2">
      <c r="A43" s="229" t="s">
        <v>324</v>
      </c>
      <c r="B43" s="230"/>
      <c r="C43" s="452"/>
      <c r="D43" s="453"/>
      <c r="E43" s="454" t="s">
        <v>325</v>
      </c>
      <c r="F43" s="455"/>
      <c r="G43" s="456"/>
    </row>
    <row r="44" spans="1:7" ht="15.6" customHeight="1" x14ac:dyDescent="0.2">
      <c r="A44" s="231"/>
      <c r="B44" s="231"/>
      <c r="C44" s="231"/>
      <c r="D44" s="231"/>
      <c r="E44" s="232"/>
      <c r="F44" s="232"/>
      <c r="G44" s="232"/>
    </row>
    <row r="45" spans="1:7" ht="27.9" customHeight="1" x14ac:dyDescent="0.2">
      <c r="A45" s="448" t="s">
        <v>326</v>
      </c>
      <c r="B45" s="449"/>
      <c r="C45" s="449"/>
      <c r="D45" s="449"/>
      <c r="E45" s="449"/>
      <c r="F45" s="449"/>
      <c r="G45" s="449"/>
    </row>
    <row r="46" spans="1:7" ht="21" customHeight="1" x14ac:dyDescent="0.2">
      <c r="A46" s="211" t="s">
        <v>299</v>
      </c>
      <c r="B46" s="211"/>
      <c r="C46" s="212"/>
      <c r="D46" s="212"/>
      <c r="E46" s="212"/>
      <c r="F46" s="213"/>
      <c r="G46" s="213"/>
    </row>
    <row r="47" spans="1:7" ht="35.1" customHeight="1" x14ac:dyDescent="0.2">
      <c r="A47" s="458" t="s">
        <v>300</v>
      </c>
      <c r="B47" s="459"/>
      <c r="C47" s="460"/>
      <c r="D47" s="461"/>
      <c r="E47" s="215" t="s">
        <v>301</v>
      </c>
      <c r="F47" s="460"/>
      <c r="G47" s="461"/>
    </row>
    <row r="48" spans="1:7" ht="4.5" customHeight="1" x14ac:dyDescent="0.2">
      <c r="A48" s="216"/>
      <c r="B48" s="216"/>
    </row>
    <row r="49" spans="1:11" ht="20.100000000000001" customHeight="1" x14ac:dyDescent="0.2">
      <c r="A49" s="217" t="s">
        <v>302</v>
      </c>
      <c r="B49" s="217"/>
      <c r="C49" s="217" t="s">
        <v>303</v>
      </c>
      <c r="D49" s="217"/>
      <c r="E49" s="217"/>
      <c r="F49" s="217"/>
      <c r="G49" s="217"/>
    </row>
    <row r="50" spans="1:11" ht="20.100000000000001" customHeight="1" x14ac:dyDescent="0.2">
      <c r="A50" s="462" t="s">
        <v>304</v>
      </c>
      <c r="B50" s="462"/>
      <c r="C50" s="462"/>
      <c r="D50" s="462"/>
      <c r="E50" s="462"/>
      <c r="F50" s="462"/>
      <c r="G50" s="462"/>
    </row>
    <row r="51" spans="1:11" ht="20.100000000000001" customHeight="1" x14ac:dyDescent="0.2">
      <c r="A51" s="463" t="s">
        <v>305</v>
      </c>
      <c r="B51" s="463"/>
      <c r="C51" s="463"/>
      <c r="D51" s="463"/>
      <c r="E51" s="463"/>
      <c r="F51" s="463"/>
      <c r="G51" s="463"/>
    </row>
    <row r="52" spans="1:11" ht="15.9" customHeight="1" x14ac:dyDescent="0.2">
      <c r="A52" s="218" t="s">
        <v>306</v>
      </c>
      <c r="B52" s="464" t="s">
        <v>307</v>
      </c>
      <c r="C52" s="464"/>
      <c r="D52" s="465" t="s">
        <v>308</v>
      </c>
      <c r="E52" s="466"/>
      <c r="F52" s="467"/>
      <c r="G52" s="218" t="s">
        <v>309</v>
      </c>
      <c r="K52" s="219"/>
    </row>
    <row r="53" spans="1:11" ht="15.9" customHeight="1" x14ac:dyDescent="0.2">
      <c r="A53" s="220">
        <v>26</v>
      </c>
      <c r="B53" s="220" t="s">
        <v>314</v>
      </c>
      <c r="C53" s="220"/>
      <c r="D53" s="221" t="s">
        <v>311</v>
      </c>
      <c r="E53" s="222" t="s">
        <v>312</v>
      </c>
      <c r="F53" s="223" t="s">
        <v>313</v>
      </c>
      <c r="G53" s="221"/>
      <c r="K53" s="224"/>
    </row>
    <row r="54" spans="1:11" ht="15.9" customHeight="1" x14ac:dyDescent="0.2">
      <c r="A54" s="220">
        <v>27</v>
      </c>
      <c r="B54" s="220" t="s">
        <v>314</v>
      </c>
      <c r="C54" s="220"/>
      <c r="D54" s="221" t="s">
        <v>311</v>
      </c>
      <c r="E54" s="222" t="s">
        <v>312</v>
      </c>
      <c r="F54" s="223" t="s">
        <v>313</v>
      </c>
      <c r="G54" s="221"/>
    </row>
    <row r="55" spans="1:11" ht="15.9" customHeight="1" x14ac:dyDescent="0.2">
      <c r="A55" s="220">
        <v>28</v>
      </c>
      <c r="B55" s="220" t="s">
        <v>314</v>
      </c>
      <c r="C55" s="220"/>
      <c r="D55" s="221" t="s">
        <v>311</v>
      </c>
      <c r="E55" s="222" t="s">
        <v>312</v>
      </c>
      <c r="F55" s="223" t="s">
        <v>313</v>
      </c>
      <c r="G55" s="221"/>
    </row>
    <row r="56" spans="1:11" ht="15.9" customHeight="1" x14ac:dyDescent="0.2">
      <c r="A56" s="220">
        <v>29</v>
      </c>
      <c r="B56" s="220" t="s">
        <v>314</v>
      </c>
      <c r="C56" s="220"/>
      <c r="D56" s="221" t="s">
        <v>311</v>
      </c>
      <c r="E56" s="222" t="s">
        <v>312</v>
      </c>
      <c r="F56" s="223" t="s">
        <v>313</v>
      </c>
      <c r="G56" s="221"/>
    </row>
    <row r="57" spans="1:11" ht="15.9" customHeight="1" x14ac:dyDescent="0.2">
      <c r="A57" s="220">
        <v>30</v>
      </c>
      <c r="B57" s="220" t="s">
        <v>314</v>
      </c>
      <c r="C57" s="220"/>
      <c r="D57" s="221" t="s">
        <v>311</v>
      </c>
      <c r="E57" s="222" t="s">
        <v>312</v>
      </c>
      <c r="F57" s="223" t="s">
        <v>313</v>
      </c>
      <c r="G57" s="221"/>
    </row>
    <row r="58" spans="1:11" ht="15.9" customHeight="1" x14ac:dyDescent="0.2">
      <c r="A58" s="220">
        <v>31</v>
      </c>
      <c r="B58" s="220" t="s">
        <v>327</v>
      </c>
      <c r="C58" s="220"/>
      <c r="D58" s="221" t="s">
        <v>311</v>
      </c>
      <c r="E58" s="222" t="s">
        <v>312</v>
      </c>
      <c r="F58" s="223" t="s">
        <v>313</v>
      </c>
      <c r="G58" s="221"/>
    </row>
    <row r="59" spans="1:11" ht="15.9" customHeight="1" x14ac:dyDescent="0.2">
      <c r="A59" s="220">
        <v>32</v>
      </c>
      <c r="B59" s="220" t="s">
        <v>327</v>
      </c>
      <c r="C59" s="220"/>
      <c r="D59" s="221" t="s">
        <v>311</v>
      </c>
      <c r="E59" s="222" t="s">
        <v>312</v>
      </c>
      <c r="F59" s="223" t="s">
        <v>313</v>
      </c>
      <c r="G59" s="221"/>
    </row>
    <row r="60" spans="1:11" ht="15.9" customHeight="1" x14ac:dyDescent="0.2">
      <c r="A60" s="220">
        <v>33</v>
      </c>
      <c r="B60" s="220" t="s">
        <v>327</v>
      </c>
      <c r="C60" s="220"/>
      <c r="D60" s="221" t="s">
        <v>311</v>
      </c>
      <c r="E60" s="222" t="s">
        <v>312</v>
      </c>
      <c r="F60" s="223" t="s">
        <v>313</v>
      </c>
      <c r="G60" s="221"/>
    </row>
    <row r="61" spans="1:11" ht="15.9" customHeight="1" x14ac:dyDescent="0.2">
      <c r="A61" s="220">
        <v>34</v>
      </c>
      <c r="B61" s="220" t="s">
        <v>327</v>
      </c>
      <c r="C61" s="220"/>
      <c r="D61" s="221" t="s">
        <v>311</v>
      </c>
      <c r="E61" s="222" t="s">
        <v>312</v>
      </c>
      <c r="F61" s="223" t="s">
        <v>313</v>
      </c>
      <c r="G61" s="221"/>
    </row>
    <row r="62" spans="1:11" ht="15.9" customHeight="1" x14ac:dyDescent="0.2">
      <c r="A62" s="220">
        <v>35</v>
      </c>
      <c r="B62" s="220" t="s">
        <v>327</v>
      </c>
      <c r="C62" s="220"/>
      <c r="D62" s="221" t="s">
        <v>311</v>
      </c>
      <c r="E62" s="222" t="s">
        <v>312</v>
      </c>
      <c r="F62" s="223" t="s">
        <v>313</v>
      </c>
      <c r="G62" s="221"/>
    </row>
    <row r="63" spans="1:11" ht="15.9" customHeight="1" x14ac:dyDescent="0.2">
      <c r="A63" s="220">
        <v>36</v>
      </c>
      <c r="B63" s="220" t="s">
        <v>327</v>
      </c>
      <c r="C63" s="220"/>
      <c r="D63" s="221" t="s">
        <v>311</v>
      </c>
      <c r="E63" s="222" t="s">
        <v>312</v>
      </c>
      <c r="F63" s="223" t="s">
        <v>313</v>
      </c>
      <c r="G63" s="221"/>
    </row>
    <row r="64" spans="1:11" ht="15.9" customHeight="1" x14ac:dyDescent="0.2">
      <c r="A64" s="220">
        <v>37</v>
      </c>
      <c r="B64" s="220" t="s">
        <v>327</v>
      </c>
      <c r="C64" s="220"/>
      <c r="D64" s="221" t="s">
        <v>311</v>
      </c>
      <c r="E64" s="222" t="s">
        <v>312</v>
      </c>
      <c r="F64" s="223" t="s">
        <v>313</v>
      </c>
      <c r="G64" s="221"/>
    </row>
    <row r="65" spans="1:7" ht="15.9" customHeight="1" x14ac:dyDescent="0.2">
      <c r="A65" s="220">
        <v>38</v>
      </c>
      <c r="B65" s="220" t="s">
        <v>327</v>
      </c>
      <c r="C65" s="220"/>
      <c r="D65" s="221" t="s">
        <v>311</v>
      </c>
      <c r="E65" s="222" t="s">
        <v>312</v>
      </c>
      <c r="F65" s="223" t="s">
        <v>313</v>
      </c>
      <c r="G65" s="221"/>
    </row>
    <row r="66" spans="1:7" ht="15.9" customHeight="1" x14ac:dyDescent="0.2">
      <c r="A66" s="220">
        <v>39</v>
      </c>
      <c r="B66" s="220" t="s">
        <v>327</v>
      </c>
      <c r="C66" s="220"/>
      <c r="D66" s="221" t="s">
        <v>311</v>
      </c>
      <c r="E66" s="222" t="s">
        <v>312</v>
      </c>
      <c r="F66" s="223" t="s">
        <v>313</v>
      </c>
      <c r="G66" s="221"/>
    </row>
    <row r="67" spans="1:7" ht="15.9" customHeight="1" x14ac:dyDescent="0.2">
      <c r="A67" s="220">
        <v>40</v>
      </c>
      <c r="B67" s="220" t="s">
        <v>327</v>
      </c>
      <c r="C67" s="220"/>
      <c r="D67" s="221" t="s">
        <v>311</v>
      </c>
      <c r="E67" s="222" t="s">
        <v>312</v>
      </c>
      <c r="F67" s="223" t="s">
        <v>313</v>
      </c>
      <c r="G67" s="221"/>
    </row>
    <row r="68" spans="1:7" ht="15.9" customHeight="1" x14ac:dyDescent="0.2">
      <c r="A68" s="220">
        <v>41</v>
      </c>
      <c r="B68" s="220"/>
      <c r="C68" s="220"/>
      <c r="D68" s="221" t="s">
        <v>311</v>
      </c>
      <c r="E68" s="222" t="s">
        <v>312</v>
      </c>
      <c r="F68" s="223" t="s">
        <v>313</v>
      </c>
      <c r="G68" s="221"/>
    </row>
    <row r="69" spans="1:7" ht="15.9" customHeight="1" x14ac:dyDescent="0.2">
      <c r="A69" s="220">
        <v>42</v>
      </c>
      <c r="B69" s="220"/>
      <c r="C69" s="220"/>
      <c r="D69" s="221" t="s">
        <v>311</v>
      </c>
      <c r="E69" s="222" t="s">
        <v>312</v>
      </c>
      <c r="F69" s="223" t="s">
        <v>313</v>
      </c>
      <c r="G69" s="221"/>
    </row>
    <row r="70" spans="1:7" ht="15.9" customHeight="1" x14ac:dyDescent="0.2">
      <c r="A70" s="220">
        <v>43</v>
      </c>
      <c r="B70" s="220"/>
      <c r="C70" s="220"/>
      <c r="D70" s="221" t="s">
        <v>311</v>
      </c>
      <c r="E70" s="222" t="s">
        <v>312</v>
      </c>
      <c r="F70" s="223" t="s">
        <v>313</v>
      </c>
      <c r="G70" s="221"/>
    </row>
    <row r="71" spans="1:7" ht="15.9" customHeight="1" x14ac:dyDescent="0.2">
      <c r="A71" s="220">
        <v>44</v>
      </c>
      <c r="B71" s="220"/>
      <c r="C71" s="220"/>
      <c r="D71" s="221" t="s">
        <v>311</v>
      </c>
      <c r="E71" s="222" t="s">
        <v>312</v>
      </c>
      <c r="F71" s="223" t="s">
        <v>313</v>
      </c>
      <c r="G71" s="221"/>
    </row>
    <row r="72" spans="1:7" ht="15.9" customHeight="1" x14ac:dyDescent="0.2">
      <c r="A72" s="220">
        <v>45</v>
      </c>
      <c r="B72" s="220"/>
      <c r="C72" s="220"/>
      <c r="D72" s="221" t="s">
        <v>311</v>
      </c>
      <c r="E72" s="222" t="s">
        <v>312</v>
      </c>
      <c r="F72" s="223" t="s">
        <v>313</v>
      </c>
      <c r="G72" s="221"/>
    </row>
    <row r="73" spans="1:7" ht="15.9" customHeight="1" x14ac:dyDescent="0.2">
      <c r="A73" s="220">
        <v>46</v>
      </c>
      <c r="B73" s="225"/>
      <c r="C73" s="220"/>
      <c r="D73" s="221" t="s">
        <v>311</v>
      </c>
      <c r="E73" s="222" t="s">
        <v>312</v>
      </c>
      <c r="F73" s="223" t="s">
        <v>313</v>
      </c>
      <c r="G73" s="221"/>
    </row>
    <row r="74" spans="1:7" ht="15.9" customHeight="1" x14ac:dyDescent="0.2">
      <c r="A74" s="220">
        <v>47</v>
      </c>
      <c r="B74" s="225"/>
      <c r="C74" s="220"/>
      <c r="D74" s="221" t="s">
        <v>311</v>
      </c>
      <c r="E74" s="222" t="s">
        <v>312</v>
      </c>
      <c r="F74" s="223" t="s">
        <v>313</v>
      </c>
      <c r="G74" s="221"/>
    </row>
    <row r="75" spans="1:7" ht="15.9" customHeight="1" x14ac:dyDescent="0.2">
      <c r="A75" s="220">
        <v>48</v>
      </c>
      <c r="B75" s="225"/>
      <c r="C75" s="220"/>
      <c r="D75" s="221" t="s">
        <v>311</v>
      </c>
      <c r="E75" s="222" t="s">
        <v>312</v>
      </c>
      <c r="F75" s="223" t="s">
        <v>313</v>
      </c>
      <c r="G75" s="221"/>
    </row>
    <row r="76" spans="1:7" ht="15.9" customHeight="1" x14ac:dyDescent="0.2">
      <c r="A76" s="220">
        <v>49</v>
      </c>
      <c r="B76" s="225"/>
      <c r="C76" s="220"/>
      <c r="D76" s="221" t="s">
        <v>311</v>
      </c>
      <c r="E76" s="222" t="s">
        <v>312</v>
      </c>
      <c r="F76" s="223" t="s">
        <v>313</v>
      </c>
      <c r="G76" s="221"/>
    </row>
    <row r="77" spans="1:7" ht="15.9" customHeight="1" x14ac:dyDescent="0.2">
      <c r="A77" s="220">
        <v>50</v>
      </c>
      <c r="B77" s="225"/>
      <c r="C77" s="220"/>
      <c r="D77" s="221" t="s">
        <v>311</v>
      </c>
      <c r="E77" s="222" t="s">
        <v>312</v>
      </c>
      <c r="F77" s="223" t="s">
        <v>313</v>
      </c>
      <c r="G77" s="221"/>
    </row>
    <row r="79" spans="1:7" x14ac:dyDescent="0.2">
      <c r="A79" s="214" t="s">
        <v>315</v>
      </c>
    </row>
    <row r="80" spans="1:7" s="226" customFormat="1" ht="23.1" customHeight="1" x14ac:dyDescent="0.2">
      <c r="A80" s="468" t="s">
        <v>316</v>
      </c>
      <c r="B80" s="468"/>
      <c r="C80" s="468"/>
      <c r="D80" s="468"/>
      <c r="E80" s="468"/>
      <c r="F80" s="468"/>
      <c r="G80" s="468"/>
    </row>
    <row r="81" spans="1:7" x14ac:dyDescent="0.2">
      <c r="A81" s="227" t="s">
        <v>306</v>
      </c>
      <c r="B81" s="457" t="s">
        <v>317</v>
      </c>
      <c r="C81" s="457"/>
      <c r="D81" s="457"/>
      <c r="E81" s="457"/>
      <c r="F81" s="457" t="s">
        <v>318</v>
      </c>
      <c r="G81" s="457"/>
    </row>
    <row r="82" spans="1:7" ht="24.6" customHeight="1" x14ac:dyDescent="0.2">
      <c r="A82" s="220">
        <v>1</v>
      </c>
      <c r="B82" s="450" t="s">
        <v>319</v>
      </c>
      <c r="C82" s="450"/>
      <c r="D82" s="450"/>
      <c r="E82" s="450"/>
      <c r="F82" s="451"/>
      <c r="G82" s="451"/>
    </row>
    <row r="83" spans="1:7" ht="24.6" customHeight="1" x14ac:dyDescent="0.2">
      <c r="A83" s="220">
        <v>2</v>
      </c>
      <c r="B83" s="450" t="s">
        <v>320</v>
      </c>
      <c r="C83" s="450"/>
      <c r="D83" s="450"/>
      <c r="E83" s="450"/>
      <c r="F83" s="451"/>
      <c r="G83" s="451"/>
    </row>
    <row r="84" spans="1:7" ht="24.6" customHeight="1" x14ac:dyDescent="0.2">
      <c r="A84" s="220">
        <v>3</v>
      </c>
      <c r="B84" s="450" t="s">
        <v>321</v>
      </c>
      <c r="C84" s="450"/>
      <c r="D84" s="450"/>
      <c r="E84" s="450"/>
      <c r="F84" s="451"/>
      <c r="G84" s="451"/>
    </row>
    <row r="85" spans="1:7" ht="24.6" customHeight="1" x14ac:dyDescent="0.2">
      <c r="A85" s="220">
        <v>4</v>
      </c>
      <c r="B85" s="450" t="s">
        <v>322</v>
      </c>
      <c r="C85" s="450"/>
      <c r="D85" s="450"/>
      <c r="E85" s="450"/>
      <c r="F85" s="451"/>
      <c r="G85" s="451"/>
    </row>
    <row r="86" spans="1:7" ht="24.6" customHeight="1" x14ac:dyDescent="0.2">
      <c r="A86" s="220">
        <v>5</v>
      </c>
      <c r="B86" s="450" t="s">
        <v>323</v>
      </c>
      <c r="C86" s="450"/>
      <c r="D86" s="450"/>
      <c r="E86" s="450"/>
      <c r="F86" s="451"/>
      <c r="G86" s="451"/>
    </row>
    <row r="87" spans="1:7" x14ac:dyDescent="0.2">
      <c r="B87" s="228"/>
      <c r="C87" s="228"/>
      <c r="D87" s="228"/>
      <c r="E87" s="228"/>
    </row>
    <row r="88" spans="1:7" ht="35.1" customHeight="1" x14ac:dyDescent="0.2">
      <c r="A88" s="229" t="s">
        <v>324</v>
      </c>
      <c r="B88" s="230"/>
      <c r="C88" s="452"/>
      <c r="D88" s="453"/>
      <c r="E88" s="454" t="s">
        <v>325</v>
      </c>
      <c r="F88" s="455"/>
      <c r="G88" s="456"/>
    </row>
    <row r="89" spans="1:7" ht="15.6" customHeight="1" x14ac:dyDescent="0.2">
      <c r="A89" s="231"/>
      <c r="B89" s="231"/>
      <c r="C89" s="231"/>
      <c r="D89" s="231"/>
      <c r="E89" s="232"/>
      <c r="F89" s="232"/>
      <c r="G89" s="232"/>
    </row>
    <row r="90" spans="1:7" ht="27.9" customHeight="1" x14ac:dyDescent="0.2">
      <c r="A90" s="448" t="s">
        <v>326</v>
      </c>
      <c r="B90" s="449"/>
      <c r="C90" s="449"/>
      <c r="D90" s="449"/>
      <c r="E90" s="449"/>
      <c r="F90" s="449"/>
      <c r="G90" s="449"/>
    </row>
  </sheetData>
  <mergeCells count="46">
    <mergeCell ref="B38:E38"/>
    <mergeCell ref="F38:G38"/>
    <mergeCell ref="A2:B2"/>
    <mergeCell ref="C2:D2"/>
    <mergeCell ref="F2:G2"/>
    <mergeCell ref="A5:G5"/>
    <mergeCell ref="A6:G6"/>
    <mergeCell ref="B7:C7"/>
    <mergeCell ref="D7:F7"/>
    <mergeCell ref="A35:G35"/>
    <mergeCell ref="B36:E36"/>
    <mergeCell ref="F36:G36"/>
    <mergeCell ref="B37:E37"/>
    <mergeCell ref="F37:G37"/>
    <mergeCell ref="B39:E39"/>
    <mergeCell ref="F39:G39"/>
    <mergeCell ref="B40:E40"/>
    <mergeCell ref="F40:G40"/>
    <mergeCell ref="B41:E41"/>
    <mergeCell ref="F41:G41"/>
    <mergeCell ref="B81:E81"/>
    <mergeCell ref="F81:G81"/>
    <mergeCell ref="C43:D43"/>
    <mergeCell ref="E43:G43"/>
    <mergeCell ref="A45:G45"/>
    <mergeCell ref="A47:B47"/>
    <mergeCell ref="C47:D47"/>
    <mergeCell ref="F47:G47"/>
    <mergeCell ref="A50:G50"/>
    <mergeCell ref="A51:G51"/>
    <mergeCell ref="B52:C52"/>
    <mergeCell ref="D52:F52"/>
    <mergeCell ref="A80:G80"/>
    <mergeCell ref="B82:E82"/>
    <mergeCell ref="F82:G82"/>
    <mergeCell ref="B83:E83"/>
    <mergeCell ref="F83:G83"/>
    <mergeCell ref="B84:E84"/>
    <mergeCell ref="F84:G84"/>
    <mergeCell ref="A90:G90"/>
    <mergeCell ref="B85:E85"/>
    <mergeCell ref="F85:G85"/>
    <mergeCell ref="B86:E86"/>
    <mergeCell ref="F86:G86"/>
    <mergeCell ref="C88:D88"/>
    <mergeCell ref="E88:G88"/>
  </mergeCells>
  <phoneticPr fontId="6"/>
  <printOptions horizontalCentered="1"/>
  <pageMargins left="0.59055118110236227" right="0.39370078740157483" top="0.39370078740157483" bottom="0.39370078740157483" header="0.39370078740157483" footer="0.39370078740157483"/>
  <pageSetup paperSize="9" orientation="portrait" r:id="rId1"/>
  <headerFooter>
    <oddFooter xml:space="preserve">&amp;C&amp;"-,太字"公益財団法人埼玉県サッカー協会　第４種委員会&amp;R
</oddFooter>
  </headerFooter>
  <rowBreaks count="1" manualBreakCount="1">
    <brk id="45" max="6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M38"/>
  <sheetViews>
    <sheetView zoomScaleNormal="100" workbookViewId="0">
      <selection activeCell="H25" sqref="H25"/>
    </sheetView>
  </sheetViews>
  <sheetFormatPr defaultRowHeight="13.2" x14ac:dyDescent="0.2"/>
  <cols>
    <col min="1" max="1" width="3.44140625" bestFit="1" customWidth="1"/>
    <col min="2" max="2" width="3.21875" style="106" bestFit="1" customWidth="1"/>
    <col min="3" max="4" width="12.6640625" style="106" bestFit="1" customWidth="1"/>
    <col min="5" max="5" width="11" style="106" bestFit="1" customWidth="1"/>
    <col min="6" max="6" width="15.44140625" bestFit="1" customWidth="1"/>
  </cols>
  <sheetData>
    <row r="1" spans="1:6" x14ac:dyDescent="0.2">
      <c r="C1" s="106" t="s">
        <v>92</v>
      </c>
      <c r="D1" s="106" t="s">
        <v>91</v>
      </c>
      <c r="E1" s="106" t="s">
        <v>93</v>
      </c>
      <c r="F1" s="106" t="s">
        <v>13</v>
      </c>
    </row>
    <row r="2" spans="1:6" x14ac:dyDescent="0.2">
      <c r="A2" s="130">
        <v>1</v>
      </c>
      <c r="B2" s="130" t="s">
        <v>73</v>
      </c>
      <c r="C2" s="130" t="s">
        <v>149</v>
      </c>
      <c r="D2" s="130" t="s">
        <v>35</v>
      </c>
      <c r="E2" s="130" t="s">
        <v>35</v>
      </c>
      <c r="F2" s="130" t="s">
        <v>150</v>
      </c>
    </row>
    <row r="3" spans="1:6" x14ac:dyDescent="0.2">
      <c r="A3" s="130">
        <v>2</v>
      </c>
      <c r="B3" s="130" t="s">
        <v>74</v>
      </c>
      <c r="C3" s="130" t="s">
        <v>151</v>
      </c>
      <c r="D3" s="130" t="s">
        <v>36</v>
      </c>
      <c r="E3" s="130" t="s">
        <v>36</v>
      </c>
      <c r="F3" s="130" t="s">
        <v>98</v>
      </c>
    </row>
    <row r="4" spans="1:6" x14ac:dyDescent="0.2">
      <c r="A4" s="130">
        <v>3</v>
      </c>
      <c r="B4" s="130" t="s">
        <v>75</v>
      </c>
      <c r="C4" s="131" t="s">
        <v>152</v>
      </c>
      <c r="D4" s="131" t="s">
        <v>37</v>
      </c>
      <c r="E4" s="131" t="s">
        <v>37</v>
      </c>
      <c r="F4" s="131" t="s">
        <v>62</v>
      </c>
    </row>
    <row r="5" spans="1:6" x14ac:dyDescent="0.2">
      <c r="A5" s="130">
        <v>4</v>
      </c>
      <c r="B5" s="130" t="s">
        <v>76</v>
      </c>
      <c r="C5" s="130" t="s">
        <v>153</v>
      </c>
      <c r="D5" s="130" t="s">
        <v>38</v>
      </c>
      <c r="E5" s="130" t="s">
        <v>38</v>
      </c>
      <c r="F5" s="130" t="s">
        <v>102</v>
      </c>
    </row>
    <row r="6" spans="1:6" x14ac:dyDescent="0.2">
      <c r="A6" s="130">
        <v>5</v>
      </c>
      <c r="B6" s="130" t="s">
        <v>77</v>
      </c>
      <c r="C6" s="130" t="s">
        <v>154</v>
      </c>
      <c r="D6" s="130" t="s">
        <v>39</v>
      </c>
      <c r="E6" s="130" t="s">
        <v>39</v>
      </c>
      <c r="F6" s="130" t="s">
        <v>155</v>
      </c>
    </row>
    <row r="7" spans="1:6" x14ac:dyDescent="0.2">
      <c r="A7" s="130">
        <v>6</v>
      </c>
      <c r="B7" s="130" t="s">
        <v>78</v>
      </c>
      <c r="C7" s="130" t="s">
        <v>156</v>
      </c>
      <c r="D7" s="130" t="s">
        <v>40</v>
      </c>
      <c r="E7" s="130" t="s">
        <v>40</v>
      </c>
      <c r="F7" s="130" t="s">
        <v>104</v>
      </c>
    </row>
    <row r="8" spans="1:6" x14ac:dyDescent="0.2">
      <c r="A8" s="130">
        <v>7</v>
      </c>
      <c r="B8" s="130" t="s">
        <v>79</v>
      </c>
      <c r="C8" s="130" t="s">
        <v>157</v>
      </c>
      <c r="D8" s="130" t="s">
        <v>41</v>
      </c>
      <c r="E8" s="130" t="s">
        <v>41</v>
      </c>
      <c r="F8" s="130" t="s">
        <v>110</v>
      </c>
    </row>
    <row r="9" spans="1:6" x14ac:dyDescent="0.2">
      <c r="A9" s="130">
        <v>8</v>
      </c>
      <c r="B9" s="130" t="s">
        <v>80</v>
      </c>
      <c r="C9" s="130" t="s">
        <v>158</v>
      </c>
      <c r="D9" s="130" t="s">
        <v>42</v>
      </c>
      <c r="E9" s="130" t="s">
        <v>42</v>
      </c>
      <c r="F9" s="130" t="s">
        <v>103</v>
      </c>
    </row>
    <row r="10" spans="1:6" x14ac:dyDescent="0.2">
      <c r="A10" s="130">
        <v>9</v>
      </c>
      <c r="B10" s="130" t="s">
        <v>81</v>
      </c>
      <c r="C10" s="130" t="s">
        <v>159</v>
      </c>
      <c r="D10" s="130" t="s">
        <v>43</v>
      </c>
      <c r="E10" s="130" t="s">
        <v>43</v>
      </c>
      <c r="F10" s="130" t="s">
        <v>101</v>
      </c>
    </row>
    <row r="11" spans="1:6" x14ac:dyDescent="0.2">
      <c r="A11" s="132">
        <v>10</v>
      </c>
      <c r="B11" s="132" t="s">
        <v>82</v>
      </c>
      <c r="C11" s="132" t="s">
        <v>160</v>
      </c>
      <c r="D11" s="132" t="s">
        <v>44</v>
      </c>
      <c r="E11" s="132" t="s">
        <v>44</v>
      </c>
      <c r="F11" s="132" t="s">
        <v>134</v>
      </c>
    </row>
    <row r="12" spans="1:6" x14ac:dyDescent="0.2">
      <c r="A12" s="132">
        <v>11</v>
      </c>
      <c r="B12" s="132" t="s">
        <v>83</v>
      </c>
      <c r="C12" s="132" t="s">
        <v>161</v>
      </c>
      <c r="D12" s="132" t="s">
        <v>45</v>
      </c>
      <c r="E12" s="132" t="s">
        <v>45</v>
      </c>
      <c r="F12" s="132" t="s">
        <v>106</v>
      </c>
    </row>
    <row r="13" spans="1:6" x14ac:dyDescent="0.2">
      <c r="A13" s="132">
        <v>12</v>
      </c>
      <c r="B13" s="132" t="s">
        <v>84</v>
      </c>
      <c r="C13" s="132" t="s">
        <v>162</v>
      </c>
      <c r="D13" s="132" t="s">
        <v>46</v>
      </c>
      <c r="E13" s="132" t="s">
        <v>46</v>
      </c>
      <c r="F13" s="132" t="s">
        <v>133</v>
      </c>
    </row>
    <row r="14" spans="1:6" x14ac:dyDescent="0.2">
      <c r="A14" s="132">
        <v>13</v>
      </c>
      <c r="B14" s="132" t="s">
        <v>85</v>
      </c>
      <c r="C14" s="132" t="s">
        <v>163</v>
      </c>
      <c r="D14" s="132" t="s">
        <v>47</v>
      </c>
      <c r="E14" s="132" t="s">
        <v>47</v>
      </c>
      <c r="F14" s="132" t="s">
        <v>108</v>
      </c>
    </row>
    <row r="15" spans="1:6" x14ac:dyDescent="0.2">
      <c r="A15" s="132">
        <v>14</v>
      </c>
      <c r="B15" s="132" t="s">
        <v>86</v>
      </c>
      <c r="C15" s="132" t="s">
        <v>164</v>
      </c>
      <c r="D15" s="132" t="s">
        <v>48</v>
      </c>
      <c r="E15" s="132" t="s">
        <v>48</v>
      </c>
      <c r="F15" s="132" t="s">
        <v>109</v>
      </c>
    </row>
    <row r="16" spans="1:6" x14ac:dyDescent="0.2">
      <c r="A16" s="132">
        <v>15</v>
      </c>
      <c r="B16" s="132" t="s">
        <v>87</v>
      </c>
      <c r="C16" s="132" t="s">
        <v>165</v>
      </c>
      <c r="D16" s="132" t="s">
        <v>49</v>
      </c>
      <c r="E16" s="132" t="s">
        <v>49</v>
      </c>
      <c r="F16" s="132" t="s">
        <v>166</v>
      </c>
    </row>
    <row r="17" spans="1:13" x14ac:dyDescent="0.2">
      <c r="A17" s="132">
        <v>16</v>
      </c>
      <c r="B17" s="132" t="s">
        <v>88</v>
      </c>
      <c r="C17" s="132" t="s">
        <v>167</v>
      </c>
      <c r="D17" s="132" t="s">
        <v>50</v>
      </c>
      <c r="E17" s="132" t="s">
        <v>50</v>
      </c>
      <c r="F17" s="132" t="s">
        <v>100</v>
      </c>
      <c r="J17" s="106"/>
      <c r="K17" s="106"/>
      <c r="L17" s="106"/>
      <c r="M17" s="106"/>
    </row>
    <row r="18" spans="1:13" x14ac:dyDescent="0.2">
      <c r="A18" s="132">
        <v>17</v>
      </c>
      <c r="B18" s="132" t="s">
        <v>131</v>
      </c>
      <c r="C18" s="132" t="s">
        <v>168</v>
      </c>
      <c r="D18" s="132" t="s">
        <v>131</v>
      </c>
      <c r="E18" s="132" t="s">
        <v>131</v>
      </c>
      <c r="F18" s="132" t="s">
        <v>107</v>
      </c>
      <c r="J18" s="106"/>
      <c r="K18" s="106"/>
      <c r="L18" s="106"/>
      <c r="M18" s="106"/>
    </row>
    <row r="19" spans="1:13" x14ac:dyDescent="0.2">
      <c r="A19" s="132">
        <v>18</v>
      </c>
      <c r="B19" s="132" t="s">
        <v>132</v>
      </c>
      <c r="C19" s="132" t="s">
        <v>116</v>
      </c>
      <c r="D19" s="132" t="s">
        <v>132</v>
      </c>
      <c r="E19" s="132" t="s">
        <v>132</v>
      </c>
      <c r="F19" s="132" t="s">
        <v>99</v>
      </c>
      <c r="J19" s="106"/>
      <c r="K19" s="106"/>
      <c r="L19" s="106"/>
      <c r="M19" s="106"/>
    </row>
    <row r="21" spans="1:13" ht="14.4" x14ac:dyDescent="0.2">
      <c r="F21" s="110" t="s">
        <v>99</v>
      </c>
    </row>
    <row r="22" spans="1:13" ht="14.4" x14ac:dyDescent="0.2">
      <c r="F22" s="110" t="s">
        <v>100</v>
      </c>
    </row>
    <row r="23" spans="1:13" ht="14.4" x14ac:dyDescent="0.2">
      <c r="F23" s="110" t="s">
        <v>101</v>
      </c>
    </row>
    <row r="24" spans="1:13" ht="14.4" x14ac:dyDescent="0.2">
      <c r="F24" s="110" t="s">
        <v>102</v>
      </c>
    </row>
    <row r="25" spans="1:13" ht="14.4" x14ac:dyDescent="0.2">
      <c r="F25" s="110" t="s">
        <v>98</v>
      </c>
    </row>
    <row r="26" spans="1:13" ht="14.4" x14ac:dyDescent="0.2">
      <c r="F26" s="110" t="s">
        <v>103</v>
      </c>
    </row>
    <row r="27" spans="1:13" ht="14.4" x14ac:dyDescent="0.2">
      <c r="F27" s="110" t="s">
        <v>143</v>
      </c>
    </row>
    <row r="28" spans="1:13" ht="14.4" x14ac:dyDescent="0.2">
      <c r="F28" s="110" t="s">
        <v>110</v>
      </c>
    </row>
    <row r="29" spans="1:13" ht="14.4" x14ac:dyDescent="0.2">
      <c r="F29" s="110" t="s">
        <v>109</v>
      </c>
      <c r="G29" s="110"/>
    </row>
    <row r="30" spans="1:13" ht="14.4" x14ac:dyDescent="0.2">
      <c r="F30" s="111" t="s">
        <v>62</v>
      </c>
      <c r="G30" s="111"/>
    </row>
    <row r="31" spans="1:13" ht="14.4" x14ac:dyDescent="0.2">
      <c r="F31" s="111" t="s">
        <v>108</v>
      </c>
      <c r="G31" s="111"/>
    </row>
    <row r="32" spans="1:13" ht="14.4" x14ac:dyDescent="0.2">
      <c r="F32" s="111" t="s">
        <v>107</v>
      </c>
      <c r="G32" s="111"/>
    </row>
    <row r="33" spans="6:7" ht="14.4" x14ac:dyDescent="0.2">
      <c r="F33" s="111" t="s">
        <v>115</v>
      </c>
      <c r="G33" s="111"/>
    </row>
    <row r="34" spans="6:7" ht="14.4" x14ac:dyDescent="0.2">
      <c r="F34" s="111" t="s">
        <v>106</v>
      </c>
      <c r="G34" s="111"/>
    </row>
    <row r="35" spans="6:7" ht="14.4" x14ac:dyDescent="0.2">
      <c r="F35" s="111" t="s">
        <v>105</v>
      </c>
      <c r="G35" s="111"/>
    </row>
    <row r="36" spans="6:7" ht="14.4" x14ac:dyDescent="0.2">
      <c r="F36" s="111" t="s">
        <v>104</v>
      </c>
      <c r="G36" s="111"/>
    </row>
    <row r="37" spans="6:7" ht="14.4" x14ac:dyDescent="0.2">
      <c r="F37" s="111" t="s">
        <v>133</v>
      </c>
    </row>
    <row r="38" spans="6:7" ht="14.4" x14ac:dyDescent="0.2">
      <c r="F38" s="111" t="s">
        <v>134</v>
      </c>
    </row>
  </sheetData>
  <phoneticPr fontId="6"/>
  <pageMargins left="0.75" right="0.75" top="1" bottom="1" header="0.51200000000000001" footer="0.5120000000000000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15</vt:i4>
      </vt:variant>
      <vt:variant>
        <vt:lpstr>名前付き一覧</vt:lpstr>
      </vt:variant>
      <vt:variant>
        <vt:i4>13</vt:i4>
      </vt:variant>
    </vt:vector>
  </HeadingPairs>
  <TitlesOfParts>
    <vt:vector size="28" baseType="lpstr">
      <vt:lpstr>対戦表(第９節)</vt:lpstr>
      <vt:lpstr>対戦表(第８節)</vt:lpstr>
      <vt:lpstr>対戦表(第7節)</vt:lpstr>
      <vt:lpstr>対戦表(第6節)</vt:lpstr>
      <vt:lpstr>対戦表(第5節)</vt:lpstr>
      <vt:lpstr>対戦表(第4節)</vt:lpstr>
      <vt:lpstr>対戦表(第3節)</vt:lpstr>
      <vt:lpstr>対戦表(第２節)</vt:lpstr>
      <vt:lpstr>対戦表(第１節)</vt:lpstr>
      <vt:lpstr>21年度日程表</vt:lpstr>
      <vt:lpstr>21年度成績表</vt:lpstr>
      <vt:lpstr>事業案</vt:lpstr>
      <vt:lpstr>出欠表</vt:lpstr>
      <vt:lpstr>提出シート</vt:lpstr>
      <vt:lpstr>参加チーム</vt:lpstr>
      <vt:lpstr>'21年度成績表'!Print_Area</vt:lpstr>
      <vt:lpstr>'21年度日程表'!Print_Area</vt:lpstr>
      <vt:lpstr>事業案!Print_Area</vt:lpstr>
      <vt:lpstr>'対戦表(第１節)'!Print_Area</vt:lpstr>
      <vt:lpstr>'対戦表(第２節)'!Print_Area</vt:lpstr>
      <vt:lpstr>'対戦表(第3節)'!Print_Area</vt:lpstr>
      <vt:lpstr>'対戦表(第4節)'!Print_Area</vt:lpstr>
      <vt:lpstr>'対戦表(第5節)'!Print_Area</vt:lpstr>
      <vt:lpstr>'対戦表(第6節)'!Print_Area</vt:lpstr>
      <vt:lpstr>'対戦表(第7節)'!Print_Area</vt:lpstr>
      <vt:lpstr>'対戦表(第８節)'!Print_Area</vt:lpstr>
      <vt:lpstr>'対戦表(第９節)'!Print_Area</vt:lpstr>
      <vt:lpstr>提出シート!Print_Area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ドリームリーグ資料</dc:title>
  <dc:creator>ドリームリーグ委員会</dc:creator>
  <cp:lastModifiedBy>佐々木昌一</cp:lastModifiedBy>
  <cp:lastPrinted>2021-10-20T04:20:25Z</cp:lastPrinted>
  <dcterms:created xsi:type="dcterms:W3CDTF">2004-03-10T10:31:25Z</dcterms:created>
  <dcterms:modified xsi:type="dcterms:W3CDTF">2021-11-04T10:23:18Z</dcterms:modified>
</cp:coreProperties>
</file>